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6036" activeTab="0"/>
  </bookViews>
  <sheets>
    <sheet name="klse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'klse'!$A$1:$N$122</definedName>
  </definedNames>
  <calcPr fullCalcOnLoad="1"/>
</workbook>
</file>

<file path=xl/sharedStrings.xml><?xml version="1.0" encoding="utf-8"?>
<sst xmlns="http://schemas.openxmlformats.org/spreadsheetml/2006/main" count="162" uniqueCount="129">
  <si>
    <t>KUMPULAN FIMA BERHAD</t>
  </si>
  <si>
    <t>(Company No. : 11817 - V)</t>
  </si>
  <si>
    <t>(Incorporated in Malaysia)</t>
  </si>
  <si>
    <t>Quarterly report on consolidated results for the first quarter ended 30 June 2002</t>
  </si>
  <si>
    <t>Except as disclosed otherwise, 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</si>
  <si>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</si>
  <si>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</si>
  <si>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</si>
  <si>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</si>
  <si>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</si>
  <si>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</si>
  <si>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</si>
  <si>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 xml:space="preserve">Year </t>
  </si>
  <si>
    <t>Quarter</t>
  </si>
  <si>
    <t>Todate</t>
  </si>
  <si>
    <t>Period</t>
  </si>
  <si>
    <t xml:space="preserve"> </t>
  </si>
  <si>
    <t>30-6-02</t>
  </si>
  <si>
    <t>30-6-01</t>
  </si>
  <si>
    <t>RM'000</t>
  </si>
  <si>
    <t>(a)</t>
  </si>
  <si>
    <t>Revenue</t>
  </si>
  <si>
    <t>(b)</t>
  </si>
  <si>
    <t>Investment income</t>
  </si>
  <si>
    <t>(c)</t>
  </si>
  <si>
    <t>Other income including interest income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</si>
  <si>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</si>
  <si>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</si>
  <si>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</si>
  <si>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</si>
  <si>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</si>
  <si>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</si>
  <si>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</si>
  <si>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</si>
  <si>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</t>
  </si>
  <si>
    <t>interests and extraordinary items</t>
  </si>
  <si>
    <t>(f)</t>
  </si>
  <si>
    <t>Share of profit and losses of</t>
  </si>
  <si>
    <t>associated companies</t>
  </si>
  <si>
    <t>(g)</t>
  </si>
  <si>
    <t>(h)</t>
  </si>
  <si>
    <t>Income tax</t>
  </si>
  <si>
    <t>(i)</t>
  </si>
  <si>
    <t>Profit/(loss) after income tax</t>
  </si>
  <si>
    <t>before deducting minority interests</t>
  </si>
  <si>
    <t>(ii)</t>
  </si>
  <si>
    <t xml:space="preserve"> Less minority interests</t>
  </si>
  <si>
    <t>(j)</t>
  </si>
  <si>
    <t>Pre- acquisition profit/(loss)</t>
  </si>
  <si>
    <t>(k)</t>
  </si>
  <si>
    <t>Net profit/(loss) from ordinary activities</t>
  </si>
  <si>
    <t>attributable to members of the company.</t>
  </si>
  <si>
    <t>(l)</t>
  </si>
  <si>
    <t>Extraordinary items</t>
  </si>
  <si>
    <t>Less minority interests</t>
  </si>
  <si>
    <t>(iii)</t>
  </si>
  <si>
    <t>Extraordinary items attributable to</t>
  </si>
  <si>
    <t>members of the company.</t>
  </si>
  <si>
    <t>(m)</t>
  </si>
  <si>
    <t>Net profit/(loss) attributable</t>
  </si>
  <si>
    <t>to members of the company.</t>
  </si>
  <si>
    <t>Earnings/(loss) per share based on 2(m) above after</t>
  </si>
  <si>
    <t>deducting provision for preference dividends,</t>
  </si>
  <si>
    <t>if any :-</t>
  </si>
  <si>
    <t>Basic (based on 2002 : 263,160,000</t>
  </si>
  <si>
    <t>(2001 : 263,160,000) ordinary shares) (sen)</t>
  </si>
  <si>
    <t>Fully diluted (based on 2002 : 263,160,000</t>
  </si>
  <si>
    <t>CONSOLIDATED BALANCE SHEET</t>
  </si>
  <si>
    <t>As At</t>
  </si>
  <si>
    <t>End Of</t>
  </si>
  <si>
    <t>Preceding</t>
  </si>
  <si>
    <t>Financial</t>
  </si>
  <si>
    <t>Year End</t>
  </si>
  <si>
    <t>31-03-02</t>
  </si>
  <si>
    <t>(Unaudited)</t>
  </si>
  <si>
    <t>(Audited)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</si>
  <si>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</si>
  <si>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</si>
  <si>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</si>
  <si>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</si>
  <si>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</si>
  <si>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</si>
  <si>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</si>
  <si>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</si>
  <si>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</si>
  <si>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</si>
  <si>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</si>
  <si>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</si>
  <si>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</si>
  <si>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</si>
  <si>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</si>
  <si>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</si>
  <si>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</si>
  <si>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</si>
  <si>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Other debtors</t>
  </si>
  <si>
    <t>Due from related companies</t>
  </si>
  <si>
    <t>Dividend receivable</t>
  </si>
  <si>
    <t>Cash and deposits</t>
  </si>
  <si>
    <t>9.</t>
  </si>
  <si>
    <t>Current Liabilities</t>
  </si>
  <si>
    <t>Trade payables</t>
  </si>
  <si>
    <t>Other payables</t>
  </si>
  <si>
    <t>Short term borrowings</t>
  </si>
  <si>
    <t>Due to related companies</t>
  </si>
  <si>
    <t>Provision for taxation</t>
  </si>
  <si>
    <t>10.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</si>
  <si>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</si>
  <si>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</si>
  <si>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</si>
  <si>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</si>
  <si>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</si>
  <si>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</si>
  <si>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</si>
  <si>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</si>
  <si>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Accumulated losses</t>
  </si>
  <si>
    <t>Foreign exchange reserve</t>
  </si>
  <si>
    <t>12.</t>
  </si>
  <si>
    <t>Minority interests</t>
  </si>
  <si>
    <t>13.</t>
  </si>
  <si>
    <t>Reserve on consolidation</t>
  </si>
  <si>
    <t>14.</t>
  </si>
  <si>
    <t>Long term borrowings</t>
  </si>
  <si>
    <t>15.</t>
  </si>
  <si>
    <t>Other long term liabilities</t>
  </si>
  <si>
    <t>16.</t>
  </si>
  <si>
    <t>Deferred taxation</t>
  </si>
  <si>
    <t>17.</t>
  </si>
  <si>
    <t>Net current liabilities</t>
  </si>
  <si>
    <t xml:space="preserve">Net tangible liabilities per share </t>
  </si>
</sst>
</file>

<file path=xl/styles.xml><?xml version="1.0" encoding="utf-8"?>
<styleSheet xmlns="http://schemas.openxmlformats.org/spreadsheetml/2006/main">
  <numFmts count="3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0.00_);[Red]\(0.00\)"/>
    <numFmt numFmtId="174" formatCode="#,###\ ;\(#,###\)"/>
    <numFmt numFmtId="175" formatCode="#,##0;[Red]\(#,##0\)"/>
    <numFmt numFmtId="176" formatCode="dd\-mmmm\-yyyy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_(* #,##0.000_);_(* \(#,##0.000\);_(* &quot;-&quot;??_);_(@_)"/>
    <numFmt numFmtId="181" formatCode="_(* #,##0.0000_);_(* \(#,##0.0000\);_(* &quot;-&quot;??_);_(@_)"/>
    <numFmt numFmtId="182" formatCode="#,##0.0000_);[Red]\(#,##0.0000\)"/>
    <numFmt numFmtId="183" formatCode="#,##0.0_);[Red]\(#,##0.0\)"/>
    <numFmt numFmtId="184" formatCode="#,##0.000_);[Red]\(#,##0.000\)"/>
    <numFmt numFmtId="185" formatCode="0.0000"/>
    <numFmt numFmtId="186" formatCode="0.00000"/>
    <numFmt numFmtId="187" formatCode="0.000000"/>
    <numFmt numFmtId="188" formatCode="0.000"/>
    <numFmt numFmtId="189" formatCode="0.0"/>
    <numFmt numFmtId="190" formatCode="_-* #,##0_-;\-* #,##0_-;_-* &quot;-&quot;??_-;_-@_-"/>
    <numFmt numFmtId="191" formatCode="#,##0.00000000000_);[Red]\(#,##0.00000000000\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38" fontId="2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Continuous"/>
    </xf>
    <xf numFmtId="14" fontId="3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2" fillId="0" borderId="1" xfId="0" applyNumberFormat="1" applyFont="1" applyFill="1" applyBorder="1" applyAlignment="1" quotePrefix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72" fontId="1" fillId="0" borderId="2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172" fontId="1" fillId="0" borderId="2" xfId="15" applyNumberFormat="1" applyFont="1" applyFill="1" applyBorder="1" applyAlignment="1">
      <alignment horizontal="right"/>
    </xf>
    <xf numFmtId="172" fontId="1" fillId="0" borderId="2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 horizontal="right"/>
    </xf>
    <xf numFmtId="172" fontId="1" fillId="0" borderId="3" xfId="15" applyNumberFormat="1" applyFont="1" applyFill="1" applyBorder="1" applyAlignment="1">
      <alignment/>
    </xf>
    <xf numFmtId="172" fontId="1" fillId="0" borderId="3" xfId="15" applyNumberFormat="1" applyFont="1" applyFill="1" applyBorder="1" applyAlignment="1">
      <alignment horizontal="right"/>
    </xf>
    <xf numFmtId="172" fontId="1" fillId="0" borderId="3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/>
    </xf>
    <xf numFmtId="172" fontId="1" fillId="0" borderId="0" xfId="15" applyNumberFormat="1" applyFont="1" applyFill="1" applyAlignment="1">
      <alignment horizontal="right"/>
    </xf>
    <xf numFmtId="172" fontId="1" fillId="0" borderId="0" xfId="15" applyNumberFormat="1" applyFont="1" applyFill="1" applyAlignment="1">
      <alignment/>
    </xf>
    <xf numFmtId="172" fontId="1" fillId="0" borderId="4" xfId="15" applyNumberFormat="1" applyFont="1" applyFill="1" applyBorder="1" applyAlignment="1">
      <alignment/>
    </xf>
    <xf numFmtId="172" fontId="1" fillId="0" borderId="4" xfId="15" applyNumberFormat="1" applyFont="1" applyFill="1" applyBorder="1" applyAlignment="1">
      <alignment horizontal="right"/>
    </xf>
    <xf numFmtId="172" fontId="1" fillId="0" borderId="4" xfId="15" applyNumberFormat="1" applyFont="1" applyFill="1" applyAlignment="1">
      <alignment/>
    </xf>
    <xf numFmtId="172" fontId="1" fillId="0" borderId="5" xfId="15" applyNumberFormat="1" applyFont="1" applyFill="1" applyBorder="1" applyAlignment="1">
      <alignment/>
    </xf>
    <xf numFmtId="172" fontId="1" fillId="0" borderId="5" xfId="15" applyNumberFormat="1" applyFont="1" applyFill="1" applyBorder="1" applyAlignment="1">
      <alignment horizontal="right"/>
    </xf>
    <xf numFmtId="172" fontId="1" fillId="0" borderId="5" xfId="15" applyNumberFormat="1" applyFont="1" applyFill="1" applyBorder="1" applyAlignment="1">
      <alignment/>
    </xf>
    <xf numFmtId="172" fontId="1" fillId="0" borderId="6" xfId="15" applyNumberFormat="1" applyFont="1" applyFill="1" applyBorder="1" applyAlignment="1">
      <alignment/>
    </xf>
    <xf numFmtId="172" fontId="1" fillId="0" borderId="6" xfId="15" applyNumberFormat="1" applyFont="1" applyFill="1" applyBorder="1" applyAlignment="1">
      <alignment horizontal="right"/>
    </xf>
    <xf numFmtId="172" fontId="1" fillId="0" borderId="6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 horizontal="center"/>
    </xf>
    <xf numFmtId="172" fontId="1" fillId="0" borderId="1" xfId="15" applyNumberFormat="1" applyFont="1" applyFill="1" applyBorder="1" applyAlignment="1">
      <alignment/>
    </xf>
    <xf numFmtId="172" fontId="1" fillId="0" borderId="1" xfId="15" applyNumberFormat="1" applyFont="1" applyFill="1" applyBorder="1" applyAlignment="1">
      <alignment horizontal="right"/>
    </xf>
    <xf numFmtId="172" fontId="1" fillId="0" borderId="1" xfId="15" applyNumberFormat="1" applyFont="1" applyFill="1" applyBorder="1" applyAlignment="1">
      <alignment/>
    </xf>
    <xf numFmtId="172" fontId="1" fillId="0" borderId="0" xfId="15" applyNumberFormat="1" applyFont="1" applyFill="1" applyBorder="1" applyAlignment="1" quotePrefix="1">
      <alignment horizontal="centerContinuous"/>
    </xf>
    <xf numFmtId="172" fontId="1" fillId="0" borderId="0" xfId="15" applyNumberFormat="1" applyFont="1" applyFill="1" applyBorder="1" applyAlignment="1" quotePrefix="1">
      <alignment horizontal="right"/>
    </xf>
    <xf numFmtId="173" fontId="1" fillId="0" borderId="2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2" xfId="15" applyNumberFormat="1" applyFont="1" applyFill="1" applyBorder="1" applyAlignment="1" quotePrefix="1">
      <alignment horizontal="right"/>
    </xf>
    <xf numFmtId="173" fontId="1" fillId="0" borderId="0" xfId="15" applyNumberFormat="1" applyFont="1" applyFill="1" applyAlignment="1">
      <alignment horizontal="right"/>
    </xf>
    <xf numFmtId="173" fontId="1" fillId="0" borderId="0" xfId="15" applyNumberFormat="1" applyFont="1" applyFill="1" applyBorder="1" applyAlignment="1" quotePrefix="1">
      <alignment horizontal="right"/>
    </xf>
    <xf numFmtId="174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74" fontId="1" fillId="0" borderId="0" xfId="15" applyNumberFormat="1" applyFont="1" applyFill="1" applyAlignment="1">
      <alignment horizontal="right"/>
    </xf>
    <xf numFmtId="174" fontId="1" fillId="0" borderId="0" xfId="15" applyNumberFormat="1" applyFont="1" applyAlignment="1">
      <alignment horizontal="left"/>
    </xf>
    <xf numFmtId="174" fontId="1" fillId="0" borderId="0" xfId="15" applyNumberFormat="1" applyFont="1" applyAlignment="1">
      <alignment/>
    </xf>
    <xf numFmtId="174" fontId="2" fillId="0" borderId="0" xfId="15" applyNumberFormat="1" applyFont="1" applyAlignment="1">
      <alignment horizontal="center"/>
    </xf>
    <xf numFmtId="174" fontId="2" fillId="0" borderId="0" xfId="15" applyNumberFormat="1" applyFont="1" applyAlignment="1" quotePrefix="1">
      <alignment horizontal="center"/>
    </xf>
    <xf numFmtId="174" fontId="2" fillId="0" borderId="0" xfId="15" applyNumberFormat="1" applyFont="1" applyBorder="1" applyAlignment="1">
      <alignment horizontal="center"/>
    </xf>
    <xf numFmtId="174" fontId="1" fillId="0" borderId="0" xfId="15" applyNumberFormat="1" applyFont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 horizontal="center"/>
    </xf>
    <xf numFmtId="174" fontId="1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5" fontId="1" fillId="0" borderId="4" xfId="15" applyNumberFormat="1" applyFont="1" applyFill="1" applyBorder="1" applyAlignment="1">
      <alignment/>
    </xf>
    <xf numFmtId="175" fontId="1" fillId="0" borderId="0" xfId="15" applyNumberFormat="1" applyFont="1" applyFill="1" applyBorder="1" applyAlignment="1">
      <alignment/>
    </xf>
    <xf numFmtId="175" fontId="1" fillId="0" borderId="5" xfId="15" applyNumberFormat="1" applyFont="1" applyFill="1" applyBorder="1" applyAlignment="1">
      <alignment/>
    </xf>
    <xf numFmtId="175" fontId="1" fillId="0" borderId="7" xfId="15" applyNumberFormat="1" applyFont="1" applyFill="1" applyBorder="1" applyAlignment="1">
      <alignment/>
    </xf>
    <xf numFmtId="175" fontId="1" fillId="0" borderId="5" xfId="15" applyNumberFormat="1" applyFont="1" applyFill="1" applyBorder="1" applyAlignment="1" quotePrefix="1">
      <alignment horizontal="right"/>
    </xf>
    <xf numFmtId="178" fontId="1" fillId="0" borderId="8" xfId="15" applyNumberFormat="1" applyFont="1" applyFill="1" applyBorder="1" applyAlignment="1">
      <alignment/>
    </xf>
    <xf numFmtId="175" fontId="1" fillId="0" borderId="8" xfId="15" applyNumberFormat="1" applyFont="1" applyFill="1" applyBorder="1" applyAlignment="1">
      <alignment/>
    </xf>
    <xf numFmtId="175" fontId="1" fillId="0" borderId="0" xfId="15" applyNumberFormat="1" applyFont="1" applyFill="1" applyAlignment="1">
      <alignment/>
    </xf>
    <xf numFmtId="175" fontId="1" fillId="0" borderId="0" xfId="0" applyNumberFormat="1" applyFont="1" applyAlignment="1">
      <alignment/>
    </xf>
    <xf numFmtId="175" fontId="1" fillId="0" borderId="1" xfId="15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174" fontId="1" fillId="0" borderId="0" xfId="15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0" fontId="2" fillId="0" borderId="2" xfId="0" applyNumberFormat="1" applyFont="1" applyFill="1" applyBorder="1" applyAlignment="1">
      <alignment horizontal="right"/>
    </xf>
    <xf numFmtId="38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 horizontal="center"/>
    </xf>
    <xf numFmtId="171" fontId="5" fillId="0" borderId="0" xfId="15" applyFont="1" applyAlignment="1">
      <alignment/>
    </xf>
    <xf numFmtId="171" fontId="5" fillId="0" borderId="0" xfId="15" applyFont="1" applyFill="1" applyAlignment="1">
      <alignment/>
    </xf>
    <xf numFmtId="0" fontId="5" fillId="0" borderId="0" xfId="0" applyFont="1" applyFill="1" applyAlignment="1">
      <alignment/>
    </xf>
    <xf numFmtId="17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lse%20q1-30%20Ju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nta"/>
      <sheetName val="seg"/>
      <sheetName val="tae"/>
      <sheetName val="Q on Q-pl"/>
      <sheetName val="Q on Q-bs"/>
      <sheetName val="Q-pl"/>
      <sheetName val="Q-pl-1"/>
      <sheetName val="ytd-Act vs bud"/>
      <sheetName val="Q-act vs bud"/>
      <sheetName val="mpr"/>
      <sheetName val="bs"/>
      <sheetName val="endell"/>
      <sheetName val="pbt"/>
      <sheetName val="adj"/>
      <sheetName val="interco"/>
      <sheetName val="cashflow"/>
    </sheetNames>
    <sheetDataSet>
      <sheetData sheetId="1">
        <row r="17">
          <cell r="E17">
            <v>-5.976592187262502</v>
          </cell>
        </row>
        <row r="38">
          <cell r="E38">
            <v>-6.8281653746770035</v>
          </cell>
        </row>
      </sheetData>
      <sheetData sheetId="10">
        <row r="24">
          <cell r="U24">
            <v>43153</v>
          </cell>
        </row>
        <row r="26">
          <cell r="U26">
            <v>0</v>
          </cell>
        </row>
        <row r="28">
          <cell r="U28">
            <v>942</v>
          </cell>
        </row>
        <row r="30">
          <cell r="U30">
            <v>9352</v>
          </cell>
        </row>
        <row r="35">
          <cell r="U35">
            <v>-2557</v>
          </cell>
        </row>
        <row r="37">
          <cell r="U37">
            <v>-3626</v>
          </cell>
        </row>
        <row r="39">
          <cell r="U39">
            <v>-196</v>
          </cell>
        </row>
        <row r="46">
          <cell r="U46">
            <v>799</v>
          </cell>
        </row>
        <row r="51">
          <cell r="U51">
            <v>-1757</v>
          </cell>
        </row>
        <row r="55">
          <cell r="U55">
            <v>-597.534</v>
          </cell>
        </row>
      </sheetData>
      <sheetData sheetId="11">
        <row r="8">
          <cell r="AR8">
            <v>269075</v>
          </cell>
        </row>
        <row r="9">
          <cell r="AR9">
            <v>8258</v>
          </cell>
        </row>
        <row r="10">
          <cell r="AR10">
            <v>0</v>
          </cell>
        </row>
        <row r="11">
          <cell r="AR11">
            <v>48466</v>
          </cell>
        </row>
        <row r="12">
          <cell r="AR12">
            <v>3067</v>
          </cell>
        </row>
        <row r="13">
          <cell r="AR13">
            <v>0</v>
          </cell>
        </row>
        <row r="14">
          <cell r="AR14">
            <v>15261</v>
          </cell>
        </row>
        <row r="19">
          <cell r="AR19">
            <v>40874</v>
          </cell>
        </row>
        <row r="20">
          <cell r="AR20">
            <v>34854</v>
          </cell>
        </row>
        <row r="21">
          <cell r="AR21">
            <v>15673</v>
          </cell>
        </row>
        <row r="22">
          <cell r="AR22">
            <v>1569</v>
          </cell>
        </row>
        <row r="23">
          <cell r="AR23">
            <v>11</v>
          </cell>
        </row>
        <row r="24">
          <cell r="AR24">
            <v>0</v>
          </cell>
        </row>
        <row r="25">
          <cell r="AR25">
            <v>1843</v>
          </cell>
        </row>
        <row r="26">
          <cell r="AR26">
            <v>0</v>
          </cell>
        </row>
        <row r="27">
          <cell r="AR27">
            <v>1</v>
          </cell>
        </row>
        <row r="28">
          <cell r="AR28">
            <v>5380</v>
          </cell>
        </row>
        <row r="29">
          <cell r="AR29">
            <v>21824</v>
          </cell>
        </row>
        <row r="34">
          <cell r="AR34">
            <v>127979</v>
          </cell>
        </row>
        <row r="35">
          <cell r="AR35">
            <v>17750</v>
          </cell>
        </row>
        <row r="36">
          <cell r="AR36">
            <v>21491</v>
          </cell>
        </row>
        <row r="37">
          <cell r="AR37">
            <v>1058</v>
          </cell>
        </row>
        <row r="38">
          <cell r="AR38">
            <v>0</v>
          </cell>
        </row>
        <row r="39">
          <cell r="AR39">
            <v>230</v>
          </cell>
        </row>
        <row r="40">
          <cell r="AR40">
            <v>0</v>
          </cell>
        </row>
        <row r="41">
          <cell r="AR41">
            <v>22478</v>
          </cell>
        </row>
        <row r="42">
          <cell r="AR42">
            <v>2535</v>
          </cell>
        </row>
        <row r="51">
          <cell r="AR51">
            <v>263160</v>
          </cell>
        </row>
        <row r="52">
          <cell r="AR52">
            <v>12161</v>
          </cell>
        </row>
        <row r="53">
          <cell r="AR53">
            <v>69641</v>
          </cell>
        </row>
        <row r="54">
          <cell r="AR54">
            <v>16766</v>
          </cell>
        </row>
        <row r="55">
          <cell r="AR55">
            <v>437</v>
          </cell>
        </row>
        <row r="56">
          <cell r="AR56">
            <v>8684</v>
          </cell>
        </row>
        <row r="57">
          <cell r="AR57">
            <v>26308</v>
          </cell>
        </row>
        <row r="58">
          <cell r="AR58">
            <v>-412180</v>
          </cell>
        </row>
        <row r="60">
          <cell r="AR60">
            <v>156622</v>
          </cell>
        </row>
        <row r="63">
          <cell r="AR63">
            <v>14556</v>
          </cell>
        </row>
        <row r="64">
          <cell r="AR64">
            <v>108374</v>
          </cell>
        </row>
        <row r="65">
          <cell r="AR65">
            <v>1268</v>
          </cell>
        </row>
        <row r="66">
          <cell r="AR66">
            <v>6838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9"/>
  <sheetViews>
    <sheetView tabSelected="1" zoomScale="75" zoomScaleNormal="75" workbookViewId="0" topLeftCell="A84">
      <selection activeCell="J121" sqref="J121"/>
    </sheetView>
  </sheetViews>
  <sheetFormatPr defaultColWidth="9.140625" defaultRowHeight="12.75"/>
  <cols>
    <col min="1" max="4" width="3.8515625" style="2" customWidth="1"/>
    <col min="5" max="5" width="44.8515625" style="2" customWidth="1"/>
    <col min="6" max="6" width="16.140625" style="2" customWidth="1"/>
    <col min="7" max="7" width="1.1484375" style="2" customWidth="1"/>
    <col min="8" max="8" width="16.140625" style="2" customWidth="1"/>
    <col min="9" max="9" width="1.1484375" style="2" customWidth="1"/>
    <col min="10" max="10" width="16.00390625" style="2" customWidth="1"/>
    <col min="11" max="11" width="1.1484375" style="2" customWidth="1"/>
    <col min="12" max="12" width="16.140625" style="2" customWidth="1"/>
    <col min="13" max="14" width="0.42578125" style="12" customWidth="1"/>
    <col min="15" max="15" width="2.140625" style="7" customWidth="1"/>
    <col min="16" max="16" width="9.8515625" style="2" customWidth="1"/>
    <col min="17" max="16384" width="5.7109375" style="2" customWidth="1"/>
  </cols>
  <sheetData>
    <row r="1" spans="1:14" ht="13.5">
      <c r="A1" s="1"/>
      <c r="B1" s="1"/>
      <c r="C1" s="1"/>
      <c r="D1" s="1"/>
      <c r="F1" s="3" t="s">
        <v>0</v>
      </c>
      <c r="G1" s="4"/>
      <c r="H1" s="4"/>
      <c r="J1" s="5"/>
      <c r="K1" s="5"/>
      <c r="L1" s="5"/>
      <c r="M1" s="6"/>
      <c r="N1" s="6"/>
    </row>
    <row r="2" spans="1:14" ht="13.5">
      <c r="A2" s="1"/>
      <c r="B2" s="1"/>
      <c r="C2" s="1"/>
      <c r="D2" s="1"/>
      <c r="F2" s="1" t="s">
        <v>1</v>
      </c>
      <c r="G2" s="8"/>
      <c r="H2" s="8"/>
      <c r="J2" s="9"/>
      <c r="L2" s="10"/>
      <c r="M2" s="11"/>
      <c r="N2" s="11"/>
    </row>
    <row r="3" spans="1:14" ht="13.5">
      <c r="A3" s="1"/>
      <c r="B3" s="1"/>
      <c r="C3" s="1"/>
      <c r="D3" s="1"/>
      <c r="F3" s="1" t="s">
        <v>2</v>
      </c>
      <c r="G3" s="8"/>
      <c r="H3" s="8"/>
      <c r="L3" s="10"/>
      <c r="M3" s="11"/>
      <c r="N3" s="11"/>
    </row>
    <row r="4" spans="1:6" ht="13.5">
      <c r="A4" s="1"/>
      <c r="B4" s="1"/>
      <c r="C4" s="1"/>
      <c r="D4" s="1"/>
      <c r="F4" s="1"/>
    </row>
    <row r="5" spans="1:8" ht="13.5">
      <c r="A5" s="1"/>
      <c r="B5" s="1"/>
      <c r="C5" s="1"/>
      <c r="D5" s="1"/>
      <c r="F5" s="3" t="s">
        <v>3</v>
      </c>
      <c r="G5" s="3"/>
      <c r="H5" s="3"/>
    </row>
    <row r="6" spans="1:8" ht="13.5">
      <c r="A6" s="1"/>
      <c r="B6" s="1"/>
      <c r="C6" s="13"/>
      <c r="D6" s="13"/>
      <c r="F6" s="3" t="s">
        <v>4</v>
      </c>
      <c r="G6" s="3"/>
      <c r="H6" s="3"/>
    </row>
    <row r="7" spans="1:8" ht="13.5">
      <c r="A7" s="14"/>
      <c r="B7" s="1"/>
      <c r="C7" s="1"/>
      <c r="D7" s="1"/>
      <c r="F7" s="3"/>
      <c r="G7" s="3"/>
      <c r="H7" s="3"/>
    </row>
    <row r="8" spans="1:4" ht="13.5">
      <c r="A8" s="14"/>
      <c r="B8" s="15" t="s">
        <v>5</v>
      </c>
      <c r="D8" s="15"/>
    </row>
    <row r="9" spans="1:12" ht="13.5">
      <c r="A9" s="16"/>
      <c r="B9" s="17"/>
      <c r="C9" s="18"/>
      <c r="D9" s="18"/>
      <c r="E9" s="12"/>
      <c r="F9" s="12"/>
      <c r="G9" s="19" t="s">
        <v>6</v>
      </c>
      <c r="H9" s="19"/>
      <c r="I9" s="12"/>
      <c r="J9" s="11"/>
      <c r="K9" s="19" t="s">
        <v>7</v>
      </c>
      <c r="L9" s="12"/>
    </row>
    <row r="10" spans="1:15" s="1" customFormat="1" ht="13.5">
      <c r="A10" s="17"/>
      <c r="B10" s="17"/>
      <c r="C10" s="19"/>
      <c r="D10" s="19"/>
      <c r="E10" s="17"/>
      <c r="F10" s="19" t="s">
        <v>8</v>
      </c>
      <c r="G10" s="19"/>
      <c r="H10" s="19" t="s">
        <v>9</v>
      </c>
      <c r="I10" s="17"/>
      <c r="J10" s="19" t="s">
        <v>8</v>
      </c>
      <c r="K10" s="19"/>
      <c r="L10" s="19" t="s">
        <v>9</v>
      </c>
      <c r="M10" s="19"/>
      <c r="N10" s="19"/>
      <c r="O10" s="20"/>
    </row>
    <row r="11" spans="1:15" s="1" customFormat="1" ht="13.5">
      <c r="A11" s="17"/>
      <c r="B11" s="17"/>
      <c r="C11" s="19"/>
      <c r="D11" s="19"/>
      <c r="E11" s="17"/>
      <c r="F11" s="19" t="s">
        <v>10</v>
      </c>
      <c r="G11" s="19"/>
      <c r="H11" s="19" t="s">
        <v>11</v>
      </c>
      <c r="I11" s="17"/>
      <c r="J11" s="19" t="s">
        <v>12</v>
      </c>
      <c r="K11" s="19"/>
      <c r="L11" s="19" t="s">
        <v>11</v>
      </c>
      <c r="M11" s="19"/>
      <c r="N11" s="19"/>
      <c r="O11" s="20"/>
    </row>
    <row r="12" spans="1:14" ht="13.5">
      <c r="A12" s="16"/>
      <c r="B12" s="17"/>
      <c r="C12" s="18"/>
      <c r="D12" s="18"/>
      <c r="E12" s="12"/>
      <c r="F12" s="19" t="s">
        <v>13</v>
      </c>
      <c r="G12" s="19"/>
      <c r="H12" s="19" t="s">
        <v>13</v>
      </c>
      <c r="I12" s="12"/>
      <c r="J12" s="19" t="s">
        <v>14</v>
      </c>
      <c r="K12" s="19"/>
      <c r="L12" s="19" t="s">
        <v>15</v>
      </c>
      <c r="M12" s="19"/>
      <c r="N12" s="19"/>
    </row>
    <row r="13" spans="1:14" ht="13.5">
      <c r="A13" s="17" t="s">
        <v>16</v>
      </c>
      <c r="B13" s="17"/>
      <c r="C13" s="12"/>
      <c r="D13" s="12"/>
      <c r="E13" s="12"/>
      <c r="F13" s="21" t="s">
        <v>17</v>
      </c>
      <c r="G13" s="22"/>
      <c r="H13" s="21" t="s">
        <v>18</v>
      </c>
      <c r="I13" s="23"/>
      <c r="J13" s="21" t="s">
        <v>17</v>
      </c>
      <c r="K13" s="22"/>
      <c r="L13" s="21" t="s">
        <v>18</v>
      </c>
      <c r="M13" s="24"/>
      <c r="N13" s="24"/>
    </row>
    <row r="14" spans="1:14" ht="13.5">
      <c r="A14" s="17"/>
      <c r="B14" s="17"/>
      <c r="C14" s="12"/>
      <c r="D14" s="12"/>
      <c r="E14" s="12"/>
      <c r="F14" s="19" t="s">
        <v>19</v>
      </c>
      <c r="G14" s="19"/>
      <c r="H14" s="19" t="s">
        <v>19</v>
      </c>
      <c r="I14" s="18"/>
      <c r="J14" s="19" t="s">
        <v>19</v>
      </c>
      <c r="K14" s="25"/>
      <c r="L14" s="19" t="s">
        <v>19</v>
      </c>
      <c r="M14" s="25"/>
      <c r="N14" s="25"/>
    </row>
    <row r="15" spans="1:14" ht="13.5">
      <c r="A15" s="19"/>
      <c r="B15" s="17"/>
      <c r="C15" s="12"/>
      <c r="D15" s="12"/>
      <c r="E15" s="12"/>
      <c r="F15" s="26"/>
      <c r="G15" s="26"/>
      <c r="H15" s="26"/>
      <c r="I15" s="12"/>
      <c r="J15" s="26"/>
      <c r="K15" s="26"/>
      <c r="L15" s="26"/>
      <c r="M15" s="26"/>
      <c r="N15" s="26"/>
    </row>
    <row r="16" spans="1:14" ht="14.25" thickBot="1">
      <c r="A16" s="19">
        <v>1</v>
      </c>
      <c r="B16" s="17" t="s">
        <v>20</v>
      </c>
      <c r="C16" s="12" t="s">
        <v>21</v>
      </c>
      <c r="D16" s="18"/>
      <c r="E16" s="12"/>
      <c r="F16" s="27">
        <f>J16</f>
        <v>43153</v>
      </c>
      <c r="G16" s="28"/>
      <c r="H16" s="29">
        <v>43578</v>
      </c>
      <c r="I16" s="28"/>
      <c r="J16" s="30">
        <f>'[1]mpr'!U24</f>
        <v>43153</v>
      </c>
      <c r="K16" s="31"/>
      <c r="L16" s="29">
        <v>43578</v>
      </c>
      <c r="M16" s="32"/>
      <c r="N16" s="32"/>
    </row>
    <row r="17" spans="1:14" ht="15" thickBot="1" thickTop="1">
      <c r="A17" s="19"/>
      <c r="B17" s="17" t="s">
        <v>22</v>
      </c>
      <c r="C17" s="12" t="s">
        <v>23</v>
      </c>
      <c r="D17" s="12"/>
      <c r="E17" s="12"/>
      <c r="F17" s="33">
        <f>J17</f>
        <v>0</v>
      </c>
      <c r="G17" s="28"/>
      <c r="H17" s="34">
        <v>0</v>
      </c>
      <c r="I17" s="28"/>
      <c r="J17" s="35">
        <f>'[1]mpr'!U26</f>
        <v>0</v>
      </c>
      <c r="K17" s="31"/>
      <c r="L17" s="34">
        <v>0</v>
      </c>
      <c r="M17" s="32"/>
      <c r="N17" s="32"/>
    </row>
    <row r="18" spans="1:14" ht="15" thickBot="1" thickTop="1">
      <c r="A18" s="19"/>
      <c r="B18" s="17" t="s">
        <v>24</v>
      </c>
      <c r="C18" s="12" t="s">
        <v>25</v>
      </c>
      <c r="D18" s="12"/>
      <c r="E18" s="12"/>
      <c r="F18" s="33">
        <f>J18</f>
        <v>942</v>
      </c>
      <c r="G18" s="28"/>
      <c r="H18" s="34">
        <v>1332</v>
      </c>
      <c r="I18" s="28"/>
      <c r="J18" s="35">
        <f>'[1]mpr'!U28</f>
        <v>942</v>
      </c>
      <c r="K18" s="31"/>
      <c r="L18" s="34">
        <v>1332</v>
      </c>
      <c r="M18" s="32"/>
      <c r="N18" s="32"/>
    </row>
    <row r="19" spans="1:14" ht="14.25" thickTop="1">
      <c r="A19" s="19"/>
      <c r="B19" s="17"/>
      <c r="C19" s="12"/>
      <c r="D19" s="12"/>
      <c r="E19" s="12"/>
      <c r="F19" s="36"/>
      <c r="G19" s="36"/>
      <c r="H19" s="37"/>
      <c r="I19" s="36"/>
      <c r="J19" s="38"/>
      <c r="K19" s="31"/>
      <c r="L19" s="37"/>
      <c r="M19" s="37"/>
      <c r="N19" s="37"/>
    </row>
    <row r="20" spans="1:14" ht="13.5">
      <c r="A20" s="19">
        <v>2</v>
      </c>
      <c r="B20" s="17" t="s">
        <v>20</v>
      </c>
      <c r="C20" s="12" t="s">
        <v>26</v>
      </c>
      <c r="D20" s="12"/>
      <c r="E20" s="12"/>
      <c r="F20" s="39">
        <f>J20</f>
        <v>9352</v>
      </c>
      <c r="G20" s="36"/>
      <c r="H20" s="40">
        <v>8580</v>
      </c>
      <c r="I20" s="36"/>
      <c r="J20" s="41">
        <f>'[1]mpr'!U30</f>
        <v>9352</v>
      </c>
      <c r="K20" s="31"/>
      <c r="L20" s="40">
        <v>8580</v>
      </c>
      <c r="M20" s="32"/>
      <c r="N20" s="32"/>
    </row>
    <row r="21" spans="1:14" ht="13.5">
      <c r="A21" s="19"/>
      <c r="B21" s="17"/>
      <c r="C21" s="12" t="s">
        <v>27</v>
      </c>
      <c r="D21" s="12"/>
      <c r="E21" s="12"/>
      <c r="F21" s="42"/>
      <c r="G21" s="36"/>
      <c r="H21" s="43"/>
      <c r="I21" s="36"/>
      <c r="J21" s="44"/>
      <c r="K21" s="31"/>
      <c r="L21" s="43"/>
      <c r="M21" s="32"/>
      <c r="N21" s="32"/>
    </row>
    <row r="22" spans="1:14" ht="13.5">
      <c r="A22" s="19"/>
      <c r="B22" s="17"/>
      <c r="C22" s="12" t="s">
        <v>28</v>
      </c>
      <c r="D22" s="12"/>
      <c r="E22" s="12"/>
      <c r="F22" s="42"/>
      <c r="G22" s="36"/>
      <c r="H22" s="43"/>
      <c r="I22" s="36"/>
      <c r="J22" s="44"/>
      <c r="K22" s="31"/>
      <c r="L22" s="43"/>
      <c r="M22" s="32"/>
      <c r="N22" s="32"/>
    </row>
    <row r="23" spans="1:14" ht="13.5">
      <c r="A23" s="19"/>
      <c r="B23" s="17"/>
      <c r="C23" s="12"/>
      <c r="D23" s="12"/>
      <c r="E23" s="12"/>
      <c r="F23" s="42"/>
      <c r="G23" s="36"/>
      <c r="H23" s="43"/>
      <c r="I23" s="36"/>
      <c r="J23" s="44"/>
      <c r="K23" s="31"/>
      <c r="L23" s="43"/>
      <c r="M23" s="32"/>
      <c r="N23" s="32"/>
    </row>
    <row r="24" spans="1:14" ht="13.5">
      <c r="A24" s="19"/>
      <c r="B24" s="17" t="s">
        <v>22</v>
      </c>
      <c r="C24" s="12" t="s">
        <v>29</v>
      </c>
      <c r="D24" s="12"/>
      <c r="E24" s="12"/>
      <c r="F24" s="42">
        <f>J24</f>
        <v>-2557</v>
      </c>
      <c r="G24" s="36"/>
      <c r="H24" s="43">
        <v>-3629</v>
      </c>
      <c r="I24" s="36"/>
      <c r="J24" s="44">
        <f>'[1]mpr'!U35</f>
        <v>-2557</v>
      </c>
      <c r="K24" s="31"/>
      <c r="L24" s="43">
        <v>-3629</v>
      </c>
      <c r="M24" s="32"/>
      <c r="N24" s="32"/>
    </row>
    <row r="25" spans="1:14" ht="13.5">
      <c r="A25" s="19"/>
      <c r="B25" s="17"/>
      <c r="C25" s="12"/>
      <c r="D25" s="12"/>
      <c r="E25" s="12"/>
      <c r="F25" s="42"/>
      <c r="G25" s="36"/>
      <c r="H25" s="43"/>
      <c r="I25" s="36"/>
      <c r="J25" s="44"/>
      <c r="K25" s="31"/>
      <c r="L25" s="43"/>
      <c r="M25" s="32"/>
      <c r="N25" s="32"/>
    </row>
    <row r="26" spans="1:14" ht="13.5">
      <c r="A26" s="19"/>
      <c r="B26" s="17" t="s">
        <v>24</v>
      </c>
      <c r="C26" s="12" t="s">
        <v>30</v>
      </c>
      <c r="D26" s="12"/>
      <c r="E26" s="12"/>
      <c r="F26" s="42">
        <f>J26</f>
        <v>-3626</v>
      </c>
      <c r="G26" s="36"/>
      <c r="H26" s="43">
        <v>-3856</v>
      </c>
      <c r="I26" s="36"/>
      <c r="J26" s="44">
        <f>'[1]mpr'!U37</f>
        <v>-3626</v>
      </c>
      <c r="K26" s="31"/>
      <c r="L26" s="43">
        <v>-3856</v>
      </c>
      <c r="M26" s="32"/>
      <c r="N26" s="32"/>
    </row>
    <row r="27" spans="1:14" ht="13.5">
      <c r="A27" s="19"/>
      <c r="B27" s="17"/>
      <c r="C27" s="12"/>
      <c r="D27" s="12"/>
      <c r="E27" s="12"/>
      <c r="F27" s="42"/>
      <c r="G27" s="36"/>
      <c r="H27" s="43"/>
      <c r="I27" s="36"/>
      <c r="J27" s="44"/>
      <c r="K27" s="31"/>
      <c r="L27" s="43"/>
      <c r="M27" s="32"/>
      <c r="N27" s="32"/>
    </row>
    <row r="28" spans="1:14" ht="13.5">
      <c r="A28" s="19"/>
      <c r="B28" s="17" t="s">
        <v>31</v>
      </c>
      <c r="C28" s="12" t="s">
        <v>32</v>
      </c>
      <c r="D28" s="12"/>
      <c r="E28" s="12"/>
      <c r="F28" s="45">
        <f>J28</f>
        <v>-196</v>
      </c>
      <c r="G28" s="36"/>
      <c r="H28" s="46">
        <v>0</v>
      </c>
      <c r="I28" s="36"/>
      <c r="J28" s="47">
        <f>'[1]mpr'!U39</f>
        <v>-196</v>
      </c>
      <c r="K28" s="31"/>
      <c r="L28" s="46">
        <v>0</v>
      </c>
      <c r="M28" s="32"/>
      <c r="N28" s="32"/>
    </row>
    <row r="29" spans="1:14" ht="13.5">
      <c r="A29" s="19"/>
      <c r="B29" s="17"/>
      <c r="C29" s="12"/>
      <c r="D29" s="12"/>
      <c r="E29" s="12"/>
      <c r="F29" s="48"/>
      <c r="G29" s="48"/>
      <c r="H29" s="32"/>
      <c r="I29" s="28"/>
      <c r="J29" s="31"/>
      <c r="K29" s="31"/>
      <c r="L29" s="32"/>
      <c r="M29" s="32"/>
      <c r="N29" s="32"/>
    </row>
    <row r="30" spans="1:12" ht="13.5">
      <c r="A30" s="18"/>
      <c r="B30" s="17" t="s">
        <v>33</v>
      </c>
      <c r="C30" s="12" t="s">
        <v>34</v>
      </c>
      <c r="D30" s="12"/>
      <c r="E30" s="12"/>
      <c r="F30" s="12"/>
      <c r="G30" s="12"/>
      <c r="H30" s="12"/>
      <c r="I30" s="12"/>
      <c r="J30" s="12"/>
      <c r="K30" s="12"/>
      <c r="L30" s="12"/>
    </row>
    <row r="31" spans="1:14" ht="13.5">
      <c r="A31" s="18"/>
      <c r="B31" s="12"/>
      <c r="C31" s="12" t="s">
        <v>35</v>
      </c>
      <c r="D31" s="12"/>
      <c r="E31" s="12"/>
      <c r="F31" s="28">
        <f>SUM(F20:F28)</f>
        <v>2973</v>
      </c>
      <c r="G31" s="28"/>
      <c r="H31" s="28">
        <f>SUM(H20:H28)</f>
        <v>1095</v>
      </c>
      <c r="I31" s="28"/>
      <c r="J31" s="28">
        <f>SUM(J20:J28)</f>
        <v>2973</v>
      </c>
      <c r="K31" s="28"/>
      <c r="L31" s="28">
        <f>SUM(L20:L28)</f>
        <v>1095</v>
      </c>
      <c r="M31" s="28"/>
      <c r="N31" s="28"/>
    </row>
    <row r="32" spans="1:14" ht="13.5">
      <c r="A32" s="19"/>
      <c r="B32" s="17"/>
      <c r="C32" s="18"/>
      <c r="D32" s="18"/>
      <c r="E32" s="12"/>
      <c r="F32" s="31"/>
      <c r="G32" s="31"/>
      <c r="H32" s="32"/>
      <c r="I32" s="28"/>
      <c r="J32" s="31"/>
      <c r="K32" s="31"/>
      <c r="L32" s="32"/>
      <c r="M32" s="32"/>
      <c r="N32" s="32"/>
    </row>
    <row r="33" spans="1:12" ht="13.5">
      <c r="A33" s="19"/>
      <c r="B33" s="17" t="s">
        <v>36</v>
      </c>
      <c r="C33" s="12" t="s">
        <v>37</v>
      </c>
      <c r="D33" s="12"/>
      <c r="E33" s="12"/>
      <c r="F33" s="12"/>
      <c r="G33" s="12"/>
      <c r="H33" s="12"/>
      <c r="I33" s="12"/>
      <c r="J33" s="12"/>
      <c r="K33" s="12"/>
      <c r="L33" s="12"/>
    </row>
    <row r="34" spans="1:14" ht="13.5">
      <c r="A34" s="19"/>
      <c r="B34" s="17"/>
      <c r="C34" s="12" t="s">
        <v>38</v>
      </c>
      <c r="D34" s="12"/>
      <c r="E34" s="12"/>
      <c r="F34" s="49">
        <f>J34</f>
        <v>799</v>
      </c>
      <c r="G34" s="31"/>
      <c r="H34" s="50">
        <v>642</v>
      </c>
      <c r="I34" s="28"/>
      <c r="J34" s="49">
        <f>'[1]mpr'!U46</f>
        <v>799</v>
      </c>
      <c r="K34" s="31"/>
      <c r="L34" s="50">
        <v>642</v>
      </c>
      <c r="M34" s="32"/>
      <c r="N34" s="32"/>
    </row>
    <row r="35" spans="1:14" ht="13.5">
      <c r="A35" s="19"/>
      <c r="B35" s="17"/>
      <c r="C35" s="12"/>
      <c r="D35" s="12"/>
      <c r="E35" s="12"/>
      <c r="F35" s="48"/>
      <c r="G35" s="48"/>
      <c r="H35" s="32"/>
      <c r="I35" s="28"/>
      <c r="J35" s="31"/>
      <c r="K35" s="31"/>
      <c r="L35" s="32"/>
      <c r="M35" s="32"/>
      <c r="N35" s="32"/>
    </row>
    <row r="36" spans="1:12" ht="13.5">
      <c r="A36" s="19"/>
      <c r="B36" s="17" t="s">
        <v>39</v>
      </c>
      <c r="C36" s="12" t="s">
        <v>34</v>
      </c>
      <c r="D36" s="12"/>
      <c r="E36" s="12"/>
      <c r="F36" s="12"/>
      <c r="G36" s="12"/>
      <c r="H36" s="12"/>
      <c r="I36" s="12"/>
      <c r="J36" s="12"/>
      <c r="K36" s="12"/>
      <c r="L36" s="12"/>
    </row>
    <row r="37" spans="1:14" ht="13.5">
      <c r="A37" s="19"/>
      <c r="B37" s="17"/>
      <c r="C37" s="12" t="s">
        <v>35</v>
      </c>
      <c r="D37" s="12"/>
      <c r="E37" s="12"/>
      <c r="F37" s="28">
        <f>SUM(F31:F34)</f>
        <v>3772</v>
      </c>
      <c r="G37" s="28"/>
      <c r="H37" s="28">
        <f>SUM(H31:H34)</f>
        <v>1737</v>
      </c>
      <c r="I37" s="28"/>
      <c r="J37" s="28">
        <f>SUM(J31:J34)</f>
        <v>3772</v>
      </c>
      <c r="K37" s="28"/>
      <c r="L37" s="28">
        <f>SUM(L31:L34)</f>
        <v>1737</v>
      </c>
      <c r="M37" s="28"/>
      <c r="N37" s="28"/>
    </row>
    <row r="38" spans="1:14" ht="13.5">
      <c r="A38" s="19"/>
      <c r="B38" s="17"/>
      <c r="C38" s="18"/>
      <c r="D38" s="18"/>
      <c r="E38" s="12"/>
      <c r="F38" s="31"/>
      <c r="G38" s="31"/>
      <c r="H38" s="32"/>
      <c r="I38" s="28"/>
      <c r="J38" s="31"/>
      <c r="K38" s="31"/>
      <c r="L38" s="32"/>
      <c r="M38" s="32"/>
      <c r="N38" s="32"/>
    </row>
    <row r="39" spans="1:14" ht="13.5">
      <c r="A39" s="19"/>
      <c r="B39" s="17" t="s">
        <v>40</v>
      </c>
      <c r="C39" s="12" t="s">
        <v>41</v>
      </c>
      <c r="D39" s="12"/>
      <c r="E39" s="12"/>
      <c r="F39" s="51">
        <f>J39</f>
        <v>-1757</v>
      </c>
      <c r="G39" s="28"/>
      <c r="H39" s="50">
        <v>-1488</v>
      </c>
      <c r="I39" s="28"/>
      <c r="J39" s="51">
        <f>'[1]mpr'!U51</f>
        <v>-1757</v>
      </c>
      <c r="K39" s="28"/>
      <c r="L39" s="50">
        <v>-1488</v>
      </c>
      <c r="M39" s="32"/>
      <c r="N39" s="32"/>
    </row>
    <row r="40" spans="1:14" ht="13.5">
      <c r="A40" s="19"/>
      <c r="B40" s="17"/>
      <c r="C40" s="12"/>
      <c r="D40" s="12"/>
      <c r="E40" s="12"/>
      <c r="F40" s="28"/>
      <c r="G40" s="28"/>
      <c r="H40" s="32"/>
      <c r="I40" s="28"/>
      <c r="J40" s="31"/>
      <c r="K40" s="31"/>
      <c r="L40" s="32"/>
      <c r="M40" s="32"/>
      <c r="N40" s="32"/>
    </row>
    <row r="41" spans="1:12" ht="13.5">
      <c r="A41" s="19"/>
      <c r="B41" s="17" t="s">
        <v>42</v>
      </c>
      <c r="C41" s="17" t="s">
        <v>42</v>
      </c>
      <c r="D41" s="12" t="s">
        <v>43</v>
      </c>
      <c r="E41" s="12"/>
      <c r="F41" s="12"/>
      <c r="G41" s="12"/>
      <c r="H41" s="12"/>
      <c r="I41" s="12"/>
      <c r="J41" s="12"/>
      <c r="K41" s="12"/>
      <c r="L41" s="12"/>
    </row>
    <row r="42" spans="1:14" ht="13.5">
      <c r="A42" s="19"/>
      <c r="B42" s="17"/>
      <c r="C42" s="17"/>
      <c r="D42" s="12" t="s">
        <v>44</v>
      </c>
      <c r="E42" s="12"/>
      <c r="F42" s="28">
        <f>SUM(F37:F39)</f>
        <v>2015</v>
      </c>
      <c r="G42" s="28"/>
      <c r="H42" s="28">
        <f>SUM(H37:H39)</f>
        <v>249</v>
      </c>
      <c r="I42" s="28"/>
      <c r="J42" s="31">
        <f>SUM(J37:J39)</f>
        <v>2015</v>
      </c>
      <c r="K42" s="31"/>
      <c r="L42" s="28">
        <f>SUM(L37:L39)</f>
        <v>249</v>
      </c>
      <c r="M42" s="28"/>
      <c r="N42" s="28"/>
    </row>
    <row r="43" spans="1:14" ht="13.5">
      <c r="A43" s="19"/>
      <c r="B43" s="17"/>
      <c r="C43" s="17" t="s">
        <v>45</v>
      </c>
      <c r="D43" s="12" t="s">
        <v>46</v>
      </c>
      <c r="E43" s="12"/>
      <c r="F43" s="28">
        <f>J43</f>
        <v>-597.534</v>
      </c>
      <c r="G43" s="28"/>
      <c r="H43" s="32">
        <v>-404</v>
      </c>
      <c r="I43" s="28"/>
      <c r="J43" s="28">
        <f>'[1]mpr'!U55</f>
        <v>-597.534</v>
      </c>
      <c r="K43" s="28"/>
      <c r="L43" s="32">
        <v>-404</v>
      </c>
      <c r="M43" s="32"/>
      <c r="N43" s="32"/>
    </row>
    <row r="44" spans="1:14" ht="13.5">
      <c r="A44" s="19"/>
      <c r="B44" s="17"/>
      <c r="C44" s="17"/>
      <c r="D44" s="17"/>
      <c r="E44" s="12"/>
      <c r="F44" s="52"/>
      <c r="G44" s="52"/>
      <c r="H44" s="53"/>
      <c r="I44" s="28"/>
      <c r="J44" s="31"/>
      <c r="K44" s="31"/>
      <c r="L44" s="53"/>
      <c r="M44" s="53"/>
      <c r="N44" s="53"/>
    </row>
    <row r="45" spans="1:14" ht="13.5">
      <c r="A45" s="19"/>
      <c r="B45" s="17" t="s">
        <v>47</v>
      </c>
      <c r="C45" s="16" t="s">
        <v>48</v>
      </c>
      <c r="D45" s="17"/>
      <c r="E45" s="12"/>
      <c r="F45" s="51">
        <v>0</v>
      </c>
      <c r="G45" s="28"/>
      <c r="H45" s="50">
        <v>0</v>
      </c>
      <c r="I45" s="28"/>
      <c r="J45" s="51">
        <v>0</v>
      </c>
      <c r="K45" s="28"/>
      <c r="L45" s="50">
        <v>0</v>
      </c>
      <c r="M45" s="32"/>
      <c r="N45" s="32"/>
    </row>
    <row r="46" spans="1:14" ht="13.5">
      <c r="A46" s="19"/>
      <c r="B46" s="17"/>
      <c r="C46" s="17"/>
      <c r="D46" s="17"/>
      <c r="E46" s="12"/>
      <c r="F46" s="52"/>
      <c r="G46" s="52"/>
      <c r="H46" s="53"/>
      <c r="I46" s="28"/>
      <c r="J46" s="31"/>
      <c r="K46" s="31"/>
      <c r="L46" s="53"/>
      <c r="M46" s="53"/>
      <c r="N46" s="53"/>
    </row>
    <row r="47" spans="1:14" ht="13.5">
      <c r="A47" s="19"/>
      <c r="B47" s="17" t="s">
        <v>49</v>
      </c>
      <c r="C47" s="12" t="s">
        <v>50</v>
      </c>
      <c r="D47" s="12"/>
      <c r="E47" s="12"/>
      <c r="F47" s="28">
        <f>SUM(F42:F43)</f>
        <v>1417.466</v>
      </c>
      <c r="G47" s="28"/>
      <c r="H47" s="28">
        <f>SUM(H42:H43)</f>
        <v>-155</v>
      </c>
      <c r="I47" s="28"/>
      <c r="J47" s="28">
        <f>SUM(J42:J43)</f>
        <v>1417.466</v>
      </c>
      <c r="K47" s="28"/>
      <c r="L47" s="28">
        <f>SUM(L42:L43)</f>
        <v>-155</v>
      </c>
      <c r="M47" s="28"/>
      <c r="N47" s="28"/>
    </row>
    <row r="48" spans="1:14" ht="13.5">
      <c r="A48" s="19"/>
      <c r="B48" s="17"/>
      <c r="C48" s="12" t="s">
        <v>51</v>
      </c>
      <c r="D48" s="12"/>
      <c r="E48" s="12"/>
      <c r="F48" s="28"/>
      <c r="G48" s="28"/>
      <c r="H48" s="32"/>
      <c r="I48" s="28"/>
      <c r="J48" s="28"/>
      <c r="K48" s="28"/>
      <c r="L48" s="32"/>
      <c r="M48" s="32"/>
      <c r="N48" s="32"/>
    </row>
    <row r="49" spans="1:14" ht="13.5">
      <c r="A49" s="19"/>
      <c r="B49" s="17"/>
      <c r="C49" s="17"/>
      <c r="D49" s="17"/>
      <c r="E49" s="18"/>
      <c r="F49" s="28"/>
      <c r="G49" s="28"/>
      <c r="H49" s="32"/>
      <c r="I49" s="28"/>
      <c r="J49" s="28"/>
      <c r="K49" s="28"/>
      <c r="L49" s="32"/>
      <c r="M49" s="32"/>
      <c r="N49" s="32"/>
    </row>
    <row r="50" spans="1:14" ht="13.5">
      <c r="A50" s="19"/>
      <c r="B50" s="17" t="s">
        <v>52</v>
      </c>
      <c r="C50" s="17" t="s">
        <v>42</v>
      </c>
      <c r="D50" s="12" t="s">
        <v>53</v>
      </c>
      <c r="E50" s="12"/>
      <c r="F50" s="39">
        <f>J50-0</f>
        <v>0</v>
      </c>
      <c r="G50" s="28"/>
      <c r="H50" s="40">
        <f>L50</f>
        <v>0</v>
      </c>
      <c r="I50" s="28"/>
      <c r="J50" s="39">
        <v>0</v>
      </c>
      <c r="K50" s="28"/>
      <c r="L50" s="40">
        <f>Q50</f>
        <v>0</v>
      </c>
      <c r="M50" s="32"/>
      <c r="N50" s="32"/>
    </row>
    <row r="51" spans="1:14" ht="13.5">
      <c r="A51" s="19"/>
      <c r="B51" s="17"/>
      <c r="C51" s="17" t="s">
        <v>45</v>
      </c>
      <c r="D51" s="12" t="s">
        <v>54</v>
      </c>
      <c r="E51" s="12"/>
      <c r="F51" s="42">
        <f>J51-0</f>
        <v>0</v>
      </c>
      <c r="G51" s="28"/>
      <c r="H51" s="43">
        <f>L51</f>
        <v>0</v>
      </c>
      <c r="I51" s="28"/>
      <c r="J51" s="42">
        <v>0</v>
      </c>
      <c r="K51" s="28"/>
      <c r="L51" s="43">
        <f>Q51</f>
        <v>0</v>
      </c>
      <c r="M51" s="32"/>
      <c r="N51" s="32"/>
    </row>
    <row r="52" spans="1:14" ht="13.5">
      <c r="A52" s="19"/>
      <c r="B52" s="17"/>
      <c r="C52" s="17" t="s">
        <v>55</v>
      </c>
      <c r="D52" s="12" t="s">
        <v>56</v>
      </c>
      <c r="E52" s="12"/>
      <c r="F52" s="42">
        <f>J52-0</f>
        <v>0</v>
      </c>
      <c r="G52" s="28"/>
      <c r="H52" s="43">
        <f>L52</f>
        <v>0</v>
      </c>
      <c r="I52" s="28"/>
      <c r="J52" s="42">
        <v>0</v>
      </c>
      <c r="K52" s="28"/>
      <c r="L52" s="43">
        <f>Q52</f>
        <v>0</v>
      </c>
      <c r="M52" s="32"/>
      <c r="N52" s="32"/>
    </row>
    <row r="53" spans="1:14" ht="13.5">
      <c r="A53" s="19"/>
      <c r="B53" s="17"/>
      <c r="C53" s="17"/>
      <c r="D53" s="12" t="s">
        <v>57</v>
      </c>
      <c r="E53" s="12"/>
      <c r="F53" s="45"/>
      <c r="G53" s="28"/>
      <c r="H53" s="46"/>
      <c r="I53" s="28"/>
      <c r="J53" s="45"/>
      <c r="K53" s="28"/>
      <c r="L53" s="46"/>
      <c r="M53" s="32"/>
      <c r="N53" s="32"/>
    </row>
    <row r="54" spans="1:14" ht="13.5">
      <c r="A54" s="19"/>
      <c r="B54" s="17"/>
      <c r="C54" s="17"/>
      <c r="D54" s="17"/>
      <c r="E54" s="12"/>
      <c r="F54" s="52"/>
      <c r="G54" s="52"/>
      <c r="H54" s="53"/>
      <c r="I54" s="28"/>
      <c r="J54" s="31"/>
      <c r="K54" s="31"/>
      <c r="L54" s="53"/>
      <c r="M54" s="53"/>
      <c r="N54" s="53"/>
    </row>
    <row r="55" spans="1:12" ht="13.5">
      <c r="A55" s="19"/>
      <c r="B55" s="17" t="s">
        <v>58</v>
      </c>
      <c r="C55" s="12" t="s">
        <v>59</v>
      </c>
      <c r="D55" s="12"/>
      <c r="E55" s="12"/>
      <c r="F55" s="12"/>
      <c r="G55" s="12"/>
      <c r="H55" s="12"/>
      <c r="I55" s="12"/>
      <c r="J55" s="12"/>
      <c r="K55" s="12"/>
      <c r="L55" s="12"/>
    </row>
    <row r="56" spans="1:14" ht="14.25" thickBot="1">
      <c r="A56" s="19"/>
      <c r="B56" s="17"/>
      <c r="C56" s="12" t="s">
        <v>60</v>
      </c>
      <c r="D56" s="12"/>
      <c r="E56" s="12"/>
      <c r="F56" s="27">
        <f>SUM(F47:F53)</f>
        <v>1417.466</v>
      </c>
      <c r="G56" s="28"/>
      <c r="H56" s="27">
        <f>SUM(H47:H53)</f>
        <v>-155</v>
      </c>
      <c r="I56" s="28"/>
      <c r="J56" s="27">
        <f>SUM(J47:J53)</f>
        <v>1417.466</v>
      </c>
      <c r="K56" s="28"/>
      <c r="L56" s="27">
        <f>SUM(L47:L53)</f>
        <v>-155</v>
      </c>
      <c r="M56" s="28"/>
      <c r="N56" s="28"/>
    </row>
    <row r="57" spans="1:14" ht="14.25" thickTop="1">
      <c r="A57" s="19"/>
      <c r="B57" s="17"/>
      <c r="C57" s="17"/>
      <c r="D57" s="17"/>
      <c r="E57" s="12"/>
      <c r="F57" s="28"/>
      <c r="G57" s="28"/>
      <c r="H57" s="32"/>
      <c r="I57" s="28"/>
      <c r="J57" s="28"/>
      <c r="K57" s="28"/>
      <c r="L57" s="32"/>
      <c r="M57" s="32"/>
      <c r="N57" s="32"/>
    </row>
    <row r="58" spans="1:14" ht="13.5">
      <c r="A58" s="19">
        <v>3</v>
      </c>
      <c r="B58" s="16" t="s">
        <v>61</v>
      </c>
      <c r="C58" s="17"/>
      <c r="D58" s="16"/>
      <c r="E58" s="12"/>
      <c r="F58" s="36"/>
      <c r="G58" s="36"/>
      <c r="H58" s="37"/>
      <c r="I58" s="36"/>
      <c r="J58" s="36"/>
      <c r="K58" s="36"/>
      <c r="L58" s="37"/>
      <c r="M58" s="37"/>
      <c r="N58" s="37"/>
    </row>
    <row r="59" spans="1:14" ht="13.5">
      <c r="A59" s="19"/>
      <c r="B59" s="16" t="s">
        <v>62</v>
      </c>
      <c r="C59" s="17"/>
      <c r="D59" s="16"/>
      <c r="E59" s="12"/>
      <c r="F59" s="28"/>
      <c r="G59" s="28"/>
      <c r="H59" s="32"/>
      <c r="I59" s="28"/>
      <c r="J59" s="28"/>
      <c r="K59" s="28"/>
      <c r="L59" s="32"/>
      <c r="M59" s="32"/>
      <c r="N59" s="32"/>
    </row>
    <row r="60" spans="1:14" ht="13.5">
      <c r="A60" s="19"/>
      <c r="B60" s="16" t="s">
        <v>63</v>
      </c>
      <c r="C60" s="17"/>
      <c r="D60" s="16"/>
      <c r="E60" s="12"/>
      <c r="F60" s="28"/>
      <c r="G60" s="28"/>
      <c r="H60" s="32"/>
      <c r="I60" s="28"/>
      <c r="J60" s="28"/>
      <c r="K60" s="28"/>
      <c r="L60" s="32"/>
      <c r="M60" s="32"/>
      <c r="N60" s="32"/>
    </row>
    <row r="61" spans="1:14" ht="13.5">
      <c r="A61" s="19"/>
      <c r="B61" s="17"/>
      <c r="C61" s="17" t="s">
        <v>16</v>
      </c>
      <c r="D61" s="17"/>
      <c r="E61" s="18"/>
      <c r="F61" s="28"/>
      <c r="G61" s="28"/>
      <c r="H61" s="32"/>
      <c r="I61" s="28"/>
      <c r="J61" s="28"/>
      <c r="K61" s="28"/>
      <c r="L61" s="32"/>
      <c r="M61" s="32"/>
      <c r="N61" s="32"/>
    </row>
    <row r="62" spans="1:14" ht="14.25" thickBot="1">
      <c r="A62" s="19"/>
      <c r="B62" s="17"/>
      <c r="C62" s="17" t="s">
        <v>20</v>
      </c>
      <c r="D62" s="16" t="s">
        <v>64</v>
      </c>
      <c r="E62" s="18"/>
      <c r="F62" s="54">
        <f>F56/263160*100</f>
        <v>0.5386327709378325</v>
      </c>
      <c r="G62" s="55"/>
      <c r="H62" s="54">
        <f>H56/263160*100</f>
        <v>-0.05889952880376957</v>
      </c>
      <c r="I62" s="55"/>
      <c r="J62" s="54">
        <f>J56/263160*100</f>
        <v>0.5386327709378325</v>
      </c>
      <c r="K62" s="55"/>
      <c r="L62" s="54">
        <f>L56/263160*100</f>
        <v>-0.05889952880376957</v>
      </c>
      <c r="M62" s="55"/>
      <c r="N62" s="55"/>
    </row>
    <row r="63" spans="1:14" ht="14.25" thickTop="1">
      <c r="A63" s="19"/>
      <c r="B63" s="56"/>
      <c r="C63" s="17"/>
      <c r="D63" s="12" t="s">
        <v>65</v>
      </c>
      <c r="E63" s="12"/>
      <c r="F63" s="55"/>
      <c r="G63" s="55"/>
      <c r="H63" s="55"/>
      <c r="I63" s="55"/>
      <c r="J63" s="55"/>
      <c r="K63" s="55"/>
      <c r="L63" s="55"/>
      <c r="M63" s="55"/>
      <c r="N63" s="55"/>
    </row>
    <row r="64" spans="1:14" ht="14.25" thickBot="1">
      <c r="A64" s="19"/>
      <c r="B64" s="17"/>
      <c r="C64" s="17" t="s">
        <v>22</v>
      </c>
      <c r="D64" s="12" t="s">
        <v>66</v>
      </c>
      <c r="E64" s="12"/>
      <c r="F64" s="57">
        <f>+F62</f>
        <v>0.5386327709378325</v>
      </c>
      <c r="G64" s="58"/>
      <c r="H64" s="57">
        <f>+H62</f>
        <v>-0.05889952880376957</v>
      </c>
      <c r="I64" s="58"/>
      <c r="J64" s="57">
        <f>+J62</f>
        <v>0.5386327709378325</v>
      </c>
      <c r="K64" s="58"/>
      <c r="L64" s="57">
        <f>+L62</f>
        <v>-0.05889952880376957</v>
      </c>
      <c r="M64" s="59"/>
      <c r="N64" s="59"/>
    </row>
    <row r="65" spans="1:14" ht="14.25" thickTop="1">
      <c r="A65" s="19"/>
      <c r="B65" s="17"/>
      <c r="C65" s="12"/>
      <c r="D65" s="12" t="s">
        <v>65</v>
      </c>
      <c r="E65" s="12"/>
      <c r="F65" s="60"/>
      <c r="G65" s="60"/>
      <c r="H65" s="60"/>
      <c r="I65" s="60"/>
      <c r="J65" s="60"/>
      <c r="K65" s="60"/>
      <c r="L65" s="60"/>
      <c r="M65" s="60"/>
      <c r="N65" s="60"/>
    </row>
    <row r="66" spans="1:14" ht="13.5">
      <c r="A66" s="19"/>
      <c r="B66" s="17"/>
      <c r="C66" s="12"/>
      <c r="D66" s="61"/>
      <c r="E66" s="12"/>
      <c r="F66" s="60"/>
      <c r="G66" s="60"/>
      <c r="H66" s="60"/>
      <c r="I66" s="60"/>
      <c r="J66" s="60"/>
      <c r="K66" s="60"/>
      <c r="L66" s="62"/>
      <c r="M66" s="62"/>
      <c r="N66" s="62"/>
    </row>
    <row r="67" spans="1:14" ht="13.5">
      <c r="A67" s="1"/>
      <c r="B67" s="1"/>
      <c r="C67" s="3"/>
      <c r="D67" s="13" t="s">
        <v>67</v>
      </c>
      <c r="E67" s="13"/>
      <c r="F67" s="63"/>
      <c r="G67" s="64"/>
      <c r="H67" s="64"/>
      <c r="I67" s="64"/>
      <c r="J67" s="64"/>
      <c r="K67" s="64"/>
      <c r="L67" s="64"/>
      <c r="M67" s="60"/>
      <c r="N67" s="60"/>
    </row>
    <row r="68" spans="1:14" ht="13.5">
      <c r="A68" s="1"/>
      <c r="B68" s="1"/>
      <c r="C68" s="3"/>
      <c r="D68" s="13"/>
      <c r="E68" s="13"/>
      <c r="F68" s="63"/>
      <c r="G68" s="64"/>
      <c r="H68" s="64"/>
      <c r="I68" s="64"/>
      <c r="J68" s="64"/>
      <c r="K68" s="64"/>
      <c r="L68" s="64"/>
      <c r="M68" s="60"/>
      <c r="N68" s="60"/>
    </row>
    <row r="69" spans="1:14" ht="13.5">
      <c r="A69" s="1"/>
      <c r="B69" s="1"/>
      <c r="C69" s="3"/>
      <c r="D69" s="1"/>
      <c r="F69" s="64"/>
      <c r="G69" s="63"/>
      <c r="H69" s="65" t="s">
        <v>68</v>
      </c>
      <c r="I69" s="65"/>
      <c r="J69" s="65" t="s">
        <v>68</v>
      </c>
      <c r="K69" s="64"/>
      <c r="L69" s="64"/>
      <c r="M69" s="60"/>
      <c r="N69" s="60"/>
    </row>
    <row r="70" spans="1:14" ht="13.5">
      <c r="A70" s="1"/>
      <c r="B70" s="1"/>
      <c r="C70" s="3"/>
      <c r="D70" s="1"/>
      <c r="F70" s="64"/>
      <c r="G70" s="63"/>
      <c r="H70" s="65" t="s">
        <v>69</v>
      </c>
      <c r="I70" s="65"/>
      <c r="J70" s="65" t="s">
        <v>70</v>
      </c>
      <c r="K70" s="64"/>
      <c r="L70" s="64"/>
      <c r="M70" s="60"/>
      <c r="N70" s="60"/>
    </row>
    <row r="71" spans="1:14" ht="13.5">
      <c r="A71" s="1"/>
      <c r="B71" s="1"/>
      <c r="C71" s="3"/>
      <c r="D71" s="1"/>
      <c r="F71" s="64"/>
      <c r="G71" s="63"/>
      <c r="H71" s="65" t="s">
        <v>8</v>
      </c>
      <c r="I71" s="65"/>
      <c r="J71" s="65" t="s">
        <v>71</v>
      </c>
      <c r="K71" s="64"/>
      <c r="L71" s="64"/>
      <c r="M71" s="60"/>
      <c r="N71" s="60"/>
    </row>
    <row r="72" spans="1:14" ht="13.5">
      <c r="A72" s="1"/>
      <c r="B72" s="1"/>
      <c r="C72" s="3"/>
      <c r="D72" s="1"/>
      <c r="F72" s="64"/>
      <c r="G72" s="64"/>
      <c r="H72" s="65" t="s">
        <v>13</v>
      </c>
      <c r="I72" s="65"/>
      <c r="J72" s="65" t="s">
        <v>72</v>
      </c>
      <c r="K72" s="64"/>
      <c r="L72" s="64"/>
      <c r="M72" s="60"/>
      <c r="N72" s="60"/>
    </row>
    <row r="73" spans="1:14" ht="13.5">
      <c r="A73" s="1"/>
      <c r="B73" s="1"/>
      <c r="C73" s="3"/>
      <c r="D73" s="1"/>
      <c r="F73" s="64"/>
      <c r="G73" s="64"/>
      <c r="H73" s="65" t="str">
        <f>F13</f>
        <v>30-6-02</v>
      </c>
      <c r="I73" s="66"/>
      <c r="J73" s="66" t="s">
        <v>73</v>
      </c>
      <c r="K73" s="64"/>
      <c r="L73" s="64"/>
      <c r="M73" s="60"/>
      <c r="N73" s="60"/>
    </row>
    <row r="74" spans="1:14" ht="13.5">
      <c r="A74" s="1"/>
      <c r="B74" s="1"/>
      <c r="C74" s="3"/>
      <c r="D74" s="1"/>
      <c r="F74" s="64"/>
      <c r="G74" s="64"/>
      <c r="H74" s="65" t="s">
        <v>74</v>
      </c>
      <c r="I74" s="66"/>
      <c r="J74" s="65" t="s">
        <v>75</v>
      </c>
      <c r="K74" s="64"/>
      <c r="L74" s="64"/>
      <c r="M74" s="60"/>
      <c r="N74" s="60"/>
    </row>
    <row r="75" spans="1:14" ht="13.5">
      <c r="A75" s="1"/>
      <c r="B75" s="1"/>
      <c r="C75" s="3"/>
      <c r="D75" s="1"/>
      <c r="F75" s="64"/>
      <c r="G75" s="64"/>
      <c r="H75" s="67" t="s">
        <v>19</v>
      </c>
      <c r="I75" s="67"/>
      <c r="J75" s="67" t="s">
        <v>19</v>
      </c>
      <c r="K75" s="64"/>
      <c r="L75" s="64"/>
      <c r="M75" s="60"/>
      <c r="N75" s="60"/>
    </row>
    <row r="76" spans="1:14" ht="13.5">
      <c r="A76" s="1"/>
      <c r="B76" s="1"/>
      <c r="C76" s="3"/>
      <c r="D76" s="1"/>
      <c r="F76" s="64"/>
      <c r="G76" s="64"/>
      <c r="H76" s="68"/>
      <c r="I76" s="68"/>
      <c r="J76" s="64"/>
      <c r="K76" s="64"/>
      <c r="L76" s="64"/>
      <c r="M76" s="60"/>
      <c r="N76" s="60"/>
    </row>
    <row r="77" spans="1:14" ht="13.5">
      <c r="A77" s="17"/>
      <c r="B77" s="17"/>
      <c r="C77" s="69" t="s">
        <v>76</v>
      </c>
      <c r="D77" s="12" t="s">
        <v>77</v>
      </c>
      <c r="E77" s="12"/>
      <c r="F77" s="60"/>
      <c r="G77" s="60"/>
      <c r="H77" s="70">
        <f>'[1]bs'!AR8</f>
        <v>269075</v>
      </c>
      <c r="I77" s="71"/>
      <c r="J77" s="70">
        <v>272376</v>
      </c>
      <c r="K77" s="60"/>
      <c r="L77" s="60"/>
      <c r="M77" s="60"/>
      <c r="N77" s="60"/>
    </row>
    <row r="78" spans="1:14" ht="13.5">
      <c r="A78" s="17"/>
      <c r="B78" s="17"/>
      <c r="C78" s="69" t="s">
        <v>78</v>
      </c>
      <c r="D78" s="12" t="s">
        <v>79</v>
      </c>
      <c r="E78" s="12"/>
      <c r="F78" s="60"/>
      <c r="G78" s="60"/>
      <c r="H78" s="70">
        <f>'[1]bs'!AR10</f>
        <v>0</v>
      </c>
      <c r="I78" s="70"/>
      <c r="J78" s="70">
        <v>0</v>
      </c>
      <c r="K78" s="60"/>
      <c r="L78" s="60"/>
      <c r="M78" s="60"/>
      <c r="N78" s="60"/>
    </row>
    <row r="79" spans="1:14" ht="13.5">
      <c r="A79" s="17"/>
      <c r="B79" s="17"/>
      <c r="C79" s="69" t="s">
        <v>80</v>
      </c>
      <c r="D79" s="12" t="s">
        <v>81</v>
      </c>
      <c r="E79" s="12"/>
      <c r="F79" s="60"/>
      <c r="G79" s="60"/>
      <c r="H79" s="70">
        <f>'[1]bs'!AR11</f>
        <v>48466</v>
      </c>
      <c r="I79" s="71"/>
      <c r="J79" s="70">
        <v>49107</v>
      </c>
      <c r="K79" s="60" t="s">
        <v>16</v>
      </c>
      <c r="L79" s="60"/>
      <c r="M79" s="60"/>
      <c r="N79" s="60"/>
    </row>
    <row r="80" spans="1:14" ht="13.5">
      <c r="A80" s="17"/>
      <c r="B80" s="17"/>
      <c r="C80" s="69" t="s">
        <v>82</v>
      </c>
      <c r="D80" s="12" t="s">
        <v>83</v>
      </c>
      <c r="E80" s="12"/>
      <c r="F80" s="60"/>
      <c r="G80" s="60"/>
      <c r="H80" s="70">
        <f>'[1]bs'!AR12</f>
        <v>3067</v>
      </c>
      <c r="I80" s="71"/>
      <c r="J80" s="70">
        <v>67</v>
      </c>
      <c r="K80" s="60"/>
      <c r="L80" s="60"/>
      <c r="M80" s="60"/>
      <c r="N80" s="60"/>
    </row>
    <row r="81" spans="1:14" ht="13.5">
      <c r="A81" s="17"/>
      <c r="B81" s="17"/>
      <c r="C81" s="69" t="s">
        <v>84</v>
      </c>
      <c r="D81" s="12" t="s">
        <v>85</v>
      </c>
      <c r="E81" s="12"/>
      <c r="F81" s="60"/>
      <c r="G81" s="60"/>
      <c r="H81" s="70">
        <f>'[1]bs'!AR14</f>
        <v>15261</v>
      </c>
      <c r="I81" s="71"/>
      <c r="J81" s="70">
        <v>15261</v>
      </c>
      <c r="K81" s="60"/>
      <c r="L81" s="60"/>
      <c r="M81" s="60"/>
      <c r="N81" s="60"/>
    </row>
    <row r="82" spans="1:14" ht="13.5">
      <c r="A82" s="17"/>
      <c r="B82" s="17"/>
      <c r="C82" s="69" t="s">
        <v>86</v>
      </c>
      <c r="D82" s="12" t="s">
        <v>87</v>
      </c>
      <c r="E82" s="12"/>
      <c r="F82" s="60"/>
      <c r="G82" s="60"/>
      <c r="H82" s="70">
        <f>'[1]bs'!AR13</f>
        <v>0</v>
      </c>
      <c r="I82" s="71"/>
      <c r="J82" s="70">
        <v>0</v>
      </c>
      <c r="K82" s="60"/>
      <c r="L82" s="60"/>
      <c r="M82" s="60"/>
      <c r="N82" s="60"/>
    </row>
    <row r="83" spans="1:14" ht="13.5">
      <c r="A83" s="17"/>
      <c r="B83" s="17"/>
      <c r="C83" s="69" t="s">
        <v>88</v>
      </c>
      <c r="D83" s="12" t="s">
        <v>89</v>
      </c>
      <c r="E83" s="12"/>
      <c r="F83" s="60"/>
      <c r="G83" s="60"/>
      <c r="H83" s="70">
        <f>'[1]bs'!AR9</f>
        <v>8258</v>
      </c>
      <c r="I83" s="71"/>
      <c r="J83" s="70">
        <v>8172</v>
      </c>
      <c r="K83" s="60"/>
      <c r="L83" s="60"/>
      <c r="M83" s="60"/>
      <c r="N83" s="60"/>
    </row>
    <row r="84" spans="1:14" ht="13.5">
      <c r="A84" s="17"/>
      <c r="B84" s="17"/>
      <c r="C84" s="19"/>
      <c r="D84" s="12"/>
      <c r="E84" s="12"/>
      <c r="F84" s="60"/>
      <c r="G84" s="60"/>
      <c r="H84" s="72" t="s">
        <v>16</v>
      </c>
      <c r="I84" s="72"/>
      <c r="J84" s="70"/>
      <c r="K84" s="60"/>
      <c r="L84" s="60"/>
      <c r="M84" s="60"/>
      <c r="N84" s="60"/>
    </row>
    <row r="85" spans="1:14" ht="13.5">
      <c r="A85" s="17"/>
      <c r="B85" s="17"/>
      <c r="C85" s="69" t="s">
        <v>90</v>
      </c>
      <c r="D85" s="18" t="s">
        <v>91</v>
      </c>
      <c r="E85" s="12"/>
      <c r="F85" s="60"/>
      <c r="G85" s="60"/>
      <c r="H85" s="73"/>
      <c r="I85" s="73"/>
      <c r="J85" s="60"/>
      <c r="K85" s="60"/>
      <c r="L85" s="60"/>
      <c r="M85" s="60"/>
      <c r="N85" s="60"/>
    </row>
    <row r="86" spans="1:14" ht="14.25">
      <c r="A86" s="17"/>
      <c r="B86" s="17"/>
      <c r="C86" s="19"/>
      <c r="D86" s="17"/>
      <c r="E86" s="74" t="s">
        <v>92</v>
      </c>
      <c r="F86" s="60"/>
      <c r="G86" s="60"/>
      <c r="H86" s="75">
        <f>'[1]bs'!AR19</f>
        <v>40874</v>
      </c>
      <c r="I86" s="76"/>
      <c r="J86" s="75">
        <v>40133</v>
      </c>
      <c r="K86" s="60"/>
      <c r="L86" s="60"/>
      <c r="M86" s="60"/>
      <c r="N86" s="60"/>
    </row>
    <row r="87" spans="1:14" ht="14.25">
      <c r="A87" s="17"/>
      <c r="B87" s="17"/>
      <c r="C87" s="19"/>
      <c r="D87" s="17"/>
      <c r="E87" s="74" t="s">
        <v>93</v>
      </c>
      <c r="F87" s="60"/>
      <c r="G87" s="60"/>
      <c r="H87" s="77">
        <f>'[1]bs'!AR20</f>
        <v>34854</v>
      </c>
      <c r="I87" s="76"/>
      <c r="J87" s="77">
        <v>31528</v>
      </c>
      <c r="K87" s="60"/>
      <c r="L87" s="60"/>
      <c r="M87" s="60"/>
      <c r="N87" s="60"/>
    </row>
    <row r="88" spans="1:14" ht="14.25">
      <c r="A88" s="17"/>
      <c r="B88" s="17"/>
      <c r="C88" s="19"/>
      <c r="D88" s="17"/>
      <c r="E88" s="74" t="s">
        <v>94</v>
      </c>
      <c r="F88" s="60"/>
      <c r="G88" s="60"/>
      <c r="H88" s="77">
        <f>'[1]bs'!AR21</f>
        <v>15673</v>
      </c>
      <c r="I88" s="76"/>
      <c r="J88" s="77">
        <f>6098+13922-10836</f>
        <v>9184</v>
      </c>
      <c r="K88" s="60"/>
      <c r="L88" s="60"/>
      <c r="M88" s="60"/>
      <c r="N88" s="60"/>
    </row>
    <row r="89" spans="1:14" ht="14.25">
      <c r="A89" s="17"/>
      <c r="B89" s="17"/>
      <c r="C89" s="19"/>
      <c r="D89" s="17"/>
      <c r="E89" s="74" t="s">
        <v>95</v>
      </c>
      <c r="F89" s="60"/>
      <c r="G89" s="60"/>
      <c r="H89" s="77">
        <f>'[1]bs'!AR23+'[1]bs'!AR24+'[1]bs'!AR25+'[1]bs'!AR26+'[1]bs'!AR27</f>
        <v>1855</v>
      </c>
      <c r="I89" s="76"/>
      <c r="J89" s="77">
        <f>6+1693</f>
        <v>1699</v>
      </c>
      <c r="K89" s="60"/>
      <c r="L89" s="60"/>
      <c r="M89" s="60"/>
      <c r="N89" s="60"/>
    </row>
    <row r="90" spans="1:14" ht="14.25">
      <c r="A90" s="17"/>
      <c r="B90" s="17"/>
      <c r="C90" s="19"/>
      <c r="D90" s="17"/>
      <c r="E90" s="74" t="s">
        <v>96</v>
      </c>
      <c r="F90" s="60"/>
      <c r="G90" s="60"/>
      <c r="H90" s="77">
        <f>'[1]bs'!AR22</f>
        <v>1569</v>
      </c>
      <c r="I90" s="76"/>
      <c r="J90" s="77">
        <v>1569</v>
      </c>
      <c r="K90" s="60"/>
      <c r="L90" s="60"/>
      <c r="M90" s="60"/>
      <c r="N90" s="60"/>
    </row>
    <row r="91" spans="1:14" ht="14.25">
      <c r="A91" s="17"/>
      <c r="B91" s="17"/>
      <c r="C91" s="19"/>
      <c r="D91" s="17"/>
      <c r="E91" s="74" t="s">
        <v>97</v>
      </c>
      <c r="F91" s="60"/>
      <c r="G91" s="60"/>
      <c r="H91" s="77">
        <f>'[1]bs'!AR28+'[1]bs'!AR29</f>
        <v>27204</v>
      </c>
      <c r="I91" s="76"/>
      <c r="J91" s="77">
        <f>21815+13499</f>
        <v>35314</v>
      </c>
      <c r="K91" s="60"/>
      <c r="L91" s="60"/>
      <c r="M91" s="60"/>
      <c r="N91" s="60"/>
    </row>
    <row r="92" spans="1:14" ht="13.5">
      <c r="A92" s="17"/>
      <c r="B92" s="17"/>
      <c r="C92" s="19"/>
      <c r="D92" s="17"/>
      <c r="E92" s="17"/>
      <c r="F92" s="60"/>
      <c r="G92" s="60"/>
      <c r="H92" s="78">
        <f>SUM(H86:H91)</f>
        <v>122029</v>
      </c>
      <c r="I92" s="76"/>
      <c r="J92" s="78">
        <f>SUM(J86:J91)</f>
        <v>119427</v>
      </c>
      <c r="K92" s="60"/>
      <c r="L92" s="60"/>
      <c r="M92" s="60"/>
      <c r="N92" s="60"/>
    </row>
    <row r="93" spans="1:14" ht="13.5">
      <c r="A93" s="17"/>
      <c r="B93" s="17"/>
      <c r="C93" s="69" t="s">
        <v>98</v>
      </c>
      <c r="D93" s="18" t="s">
        <v>99</v>
      </c>
      <c r="E93" s="12"/>
      <c r="F93" s="60"/>
      <c r="G93" s="60"/>
      <c r="H93" s="77"/>
      <c r="I93" s="76"/>
      <c r="J93" s="77"/>
      <c r="K93" s="60"/>
      <c r="L93" s="60"/>
      <c r="M93" s="60"/>
      <c r="N93" s="60"/>
    </row>
    <row r="94" spans="1:14" ht="14.25">
      <c r="A94" s="17"/>
      <c r="B94" s="17"/>
      <c r="C94" s="19"/>
      <c r="D94" s="17"/>
      <c r="E94" s="74" t="s">
        <v>100</v>
      </c>
      <c r="F94" s="60"/>
      <c r="G94" s="60"/>
      <c r="H94" s="77">
        <f>'[1]bs'!AR35</f>
        <v>17750</v>
      </c>
      <c r="I94" s="76"/>
      <c r="J94" s="77">
        <v>16419</v>
      </c>
      <c r="K94" s="60"/>
      <c r="L94" s="60"/>
      <c r="M94" s="60"/>
      <c r="N94" s="60"/>
    </row>
    <row r="95" spans="1:14" ht="14.25">
      <c r="A95" s="17"/>
      <c r="B95" s="17"/>
      <c r="C95" s="19"/>
      <c r="D95" s="17"/>
      <c r="E95" s="74" t="s">
        <v>101</v>
      </c>
      <c r="F95" s="60"/>
      <c r="G95" s="60"/>
      <c r="H95" s="77">
        <f>'[1]bs'!AR36+'[1]bs'!AR42</f>
        <v>24026</v>
      </c>
      <c r="I95" s="76"/>
      <c r="J95" s="77">
        <v>29804</v>
      </c>
      <c r="K95" s="60"/>
      <c r="L95" s="60"/>
      <c r="M95" s="60"/>
      <c r="N95" s="60"/>
    </row>
    <row r="96" spans="1:16" ht="14.25">
      <c r="A96" s="17"/>
      <c r="B96" s="17"/>
      <c r="C96" s="19"/>
      <c r="D96" s="17"/>
      <c r="E96" s="74" t="s">
        <v>102</v>
      </c>
      <c r="F96" s="60"/>
      <c r="G96" s="60"/>
      <c r="H96" s="77">
        <f>'[1]bs'!AR34</f>
        <v>127979</v>
      </c>
      <c r="I96" s="76"/>
      <c r="J96" s="77">
        <v>130774</v>
      </c>
      <c r="K96" s="60"/>
      <c r="L96" s="60"/>
      <c r="M96" s="60"/>
      <c r="N96" s="60"/>
      <c r="P96" s="83">
        <f>+H96+H116</f>
        <v>236353</v>
      </c>
    </row>
    <row r="97" spans="1:14" ht="14.25">
      <c r="A97" s="17"/>
      <c r="B97" s="17"/>
      <c r="C97" s="19"/>
      <c r="D97" s="17"/>
      <c r="E97" s="74" t="s">
        <v>103</v>
      </c>
      <c r="F97" s="60"/>
      <c r="G97" s="60"/>
      <c r="H97" s="79">
        <f>'[1]bs'!AR37+'[1]bs'!AR38+'[1]bs'!AR39+'[1]bs'!AR40</f>
        <v>1288</v>
      </c>
      <c r="I97" s="76"/>
      <c r="J97" s="79">
        <v>1288</v>
      </c>
      <c r="K97" s="60"/>
      <c r="L97" s="60"/>
      <c r="M97" s="60"/>
      <c r="N97" s="60"/>
    </row>
    <row r="98" spans="1:14" ht="14.25">
      <c r="A98" s="17"/>
      <c r="B98" s="17"/>
      <c r="C98" s="19"/>
      <c r="D98" s="17"/>
      <c r="E98" s="74" t="s">
        <v>104</v>
      </c>
      <c r="F98" s="60"/>
      <c r="G98" s="60"/>
      <c r="H98" s="77">
        <f>'[1]bs'!AR41</f>
        <v>22478</v>
      </c>
      <c r="I98" s="76"/>
      <c r="J98" s="77">
        <v>19092</v>
      </c>
      <c r="K98" s="60"/>
      <c r="L98" s="60"/>
      <c r="M98" s="60"/>
      <c r="N98" s="60"/>
    </row>
    <row r="99" spans="1:14" ht="14.25">
      <c r="A99" s="17"/>
      <c r="B99" s="17"/>
      <c r="C99" s="19"/>
      <c r="D99" s="17"/>
      <c r="E99" s="74"/>
      <c r="F99" s="60"/>
      <c r="G99" s="60"/>
      <c r="H99" s="78">
        <f>SUM(H94:H98)</f>
        <v>193521</v>
      </c>
      <c r="I99" s="76"/>
      <c r="J99" s="78">
        <f>SUM(J94:J98)</f>
        <v>197377</v>
      </c>
      <c r="K99" s="60"/>
      <c r="L99" s="60"/>
      <c r="M99" s="60"/>
      <c r="N99" s="60"/>
    </row>
    <row r="100" spans="1:14" ht="13.5">
      <c r="A100" s="17"/>
      <c r="B100" s="17"/>
      <c r="C100" s="69" t="s">
        <v>105</v>
      </c>
      <c r="D100" s="12" t="s">
        <v>127</v>
      </c>
      <c r="E100" s="12"/>
      <c r="F100" s="60"/>
      <c r="G100" s="60"/>
      <c r="H100" s="76">
        <f>H92-H99</f>
        <v>-71492</v>
      </c>
      <c r="I100" s="76"/>
      <c r="J100" s="76">
        <f>J92-J99</f>
        <v>-77950</v>
      </c>
      <c r="K100" s="60"/>
      <c r="L100" s="60"/>
      <c r="M100" s="60"/>
      <c r="N100" s="60"/>
    </row>
    <row r="101" spans="1:14" ht="14.25" thickBot="1">
      <c r="A101" s="17"/>
      <c r="B101" s="17"/>
      <c r="C101" s="69"/>
      <c r="D101" s="12"/>
      <c r="E101" s="12"/>
      <c r="F101" s="60"/>
      <c r="G101" s="60"/>
      <c r="H101" s="80">
        <f>(H77+H78+H79+H80+H81+H82+H83)+H100</f>
        <v>272635</v>
      </c>
      <c r="I101" s="76"/>
      <c r="J101" s="81">
        <f>(J77+J78+J79+J80+J81+J82+J83)+J100</f>
        <v>267033</v>
      </c>
      <c r="K101" s="60"/>
      <c r="L101" s="60"/>
      <c r="M101" s="60"/>
      <c r="N101" s="60"/>
    </row>
    <row r="102" spans="1:14" ht="14.25" thickTop="1">
      <c r="A102" s="17"/>
      <c r="B102" s="17"/>
      <c r="C102" s="19"/>
      <c r="D102" s="12"/>
      <c r="E102" s="12"/>
      <c r="F102" s="60"/>
      <c r="G102" s="60"/>
      <c r="H102" s="76"/>
      <c r="I102" s="76"/>
      <c r="J102" s="82"/>
      <c r="K102" s="60"/>
      <c r="L102" s="60"/>
      <c r="M102" s="60"/>
      <c r="N102" s="60"/>
    </row>
    <row r="103" spans="1:14" ht="13.5">
      <c r="A103" s="17"/>
      <c r="B103" s="17"/>
      <c r="C103" s="69" t="s">
        <v>106</v>
      </c>
      <c r="D103" s="18" t="s">
        <v>107</v>
      </c>
      <c r="E103" s="12"/>
      <c r="F103" s="60"/>
      <c r="G103" s="60"/>
      <c r="H103" s="76"/>
      <c r="I103" s="76"/>
      <c r="J103" s="82"/>
      <c r="K103" s="60"/>
      <c r="L103" s="60"/>
      <c r="M103" s="60"/>
      <c r="N103" s="60"/>
    </row>
    <row r="104" spans="1:14" ht="13.5">
      <c r="A104" s="17"/>
      <c r="B104" s="17"/>
      <c r="C104" s="19" t="s">
        <v>16</v>
      </c>
      <c r="D104" s="12" t="s">
        <v>108</v>
      </c>
      <c r="E104" s="12"/>
      <c r="F104" s="60"/>
      <c r="G104" s="60"/>
      <c r="H104" s="76">
        <f>'[1]bs'!AR51</f>
        <v>263160</v>
      </c>
      <c r="I104" s="76"/>
      <c r="J104" s="76">
        <v>263160</v>
      </c>
      <c r="K104" s="60"/>
      <c r="L104" s="60"/>
      <c r="M104" s="60"/>
      <c r="N104" s="60"/>
    </row>
    <row r="105" spans="1:14" ht="13.5">
      <c r="A105" s="17"/>
      <c r="B105" s="17"/>
      <c r="C105" s="19" t="s">
        <v>16</v>
      </c>
      <c r="D105" s="12" t="s">
        <v>109</v>
      </c>
      <c r="E105" s="12"/>
      <c r="F105" s="60"/>
      <c r="G105" s="60"/>
      <c r="H105" s="76" t="s">
        <v>16</v>
      </c>
      <c r="I105" s="76"/>
      <c r="J105" s="76" t="s">
        <v>16</v>
      </c>
      <c r="K105" s="60"/>
      <c r="L105" s="60"/>
      <c r="M105" s="60"/>
      <c r="N105" s="60"/>
    </row>
    <row r="106" spans="1:14" ht="14.25">
      <c r="A106" s="17"/>
      <c r="B106" s="17"/>
      <c r="C106" s="19"/>
      <c r="D106" s="17"/>
      <c r="E106" s="74" t="s">
        <v>110</v>
      </c>
      <c r="F106" s="12"/>
      <c r="G106" s="12"/>
      <c r="H106" s="82">
        <f>'[1]bs'!AR52</f>
        <v>12161</v>
      </c>
      <c r="I106" s="82"/>
      <c r="J106" s="82">
        <v>12161</v>
      </c>
      <c r="K106" s="60"/>
      <c r="L106" s="60"/>
      <c r="M106" s="60"/>
      <c r="N106" s="60"/>
    </row>
    <row r="107" spans="1:14" ht="14.25">
      <c r="A107" s="17"/>
      <c r="B107" s="17"/>
      <c r="C107" s="19"/>
      <c r="D107" s="17"/>
      <c r="E107" s="74" t="s">
        <v>111</v>
      </c>
      <c r="F107" s="60"/>
      <c r="G107" s="60"/>
      <c r="H107" s="76">
        <f>'[1]bs'!AR53</f>
        <v>69641</v>
      </c>
      <c r="I107" s="76"/>
      <c r="J107" s="76">
        <v>69641</v>
      </c>
      <c r="K107" s="60"/>
      <c r="L107" s="60"/>
      <c r="M107" s="60"/>
      <c r="N107" s="60"/>
    </row>
    <row r="108" spans="1:14" ht="14.25">
      <c r="A108" s="17"/>
      <c r="B108" s="17"/>
      <c r="C108" s="19"/>
      <c r="D108" s="17"/>
      <c r="E108" s="74" t="s">
        <v>112</v>
      </c>
      <c r="F108" s="60"/>
      <c r="G108" s="60"/>
      <c r="H108" s="76">
        <f>'[1]bs'!$AR$55+'[1]bs'!$AR$57</f>
        <v>26745</v>
      </c>
      <c r="I108" s="76"/>
      <c r="J108" s="76">
        <f>437+26309</f>
        <v>26746</v>
      </c>
      <c r="K108" s="60"/>
      <c r="L108" s="60"/>
      <c r="M108" s="60"/>
      <c r="N108" s="60"/>
    </row>
    <row r="109" spans="1:14" ht="14.25">
      <c r="A109" s="17"/>
      <c r="B109" s="17"/>
      <c r="C109" s="19"/>
      <c r="D109" s="17"/>
      <c r="E109" s="74" t="s">
        <v>113</v>
      </c>
      <c r="F109" s="60"/>
      <c r="G109" s="60"/>
      <c r="H109" s="76">
        <f>'[1]bs'!AR56</f>
        <v>8684</v>
      </c>
      <c r="I109" s="76"/>
      <c r="J109" s="76">
        <v>8684</v>
      </c>
      <c r="K109" s="60"/>
      <c r="L109" s="60"/>
      <c r="M109" s="60"/>
      <c r="N109" s="60"/>
    </row>
    <row r="110" spans="1:16" ht="14.25">
      <c r="A110" s="17"/>
      <c r="B110" s="17"/>
      <c r="C110" s="19"/>
      <c r="D110" s="17"/>
      <c r="E110" s="74" t="s">
        <v>114</v>
      </c>
      <c r="F110" s="60"/>
      <c r="G110" s="60"/>
      <c r="H110" s="76">
        <f>'[1]bs'!AR58</f>
        <v>-412180</v>
      </c>
      <c r="I110" s="76"/>
      <c r="J110" s="76">
        <f>-368597-45000</f>
        <v>-413597</v>
      </c>
      <c r="K110" s="60"/>
      <c r="L110" s="60" t="s">
        <v>16</v>
      </c>
      <c r="M110" s="60"/>
      <c r="N110" s="60"/>
      <c r="P110" s="83"/>
    </row>
    <row r="111" spans="1:14" ht="14.25">
      <c r="A111" s="17"/>
      <c r="B111" s="17"/>
      <c r="C111" s="19"/>
      <c r="D111" s="17"/>
      <c r="E111" s="74" t="s">
        <v>115</v>
      </c>
      <c r="F111" s="60"/>
      <c r="G111" s="60"/>
      <c r="H111" s="84">
        <f>'[1]bs'!AR54</f>
        <v>16766</v>
      </c>
      <c r="I111" s="76"/>
      <c r="J111" s="84">
        <v>15941</v>
      </c>
      <c r="K111" s="60"/>
      <c r="L111" s="60"/>
      <c r="M111" s="60"/>
      <c r="N111" s="60"/>
    </row>
    <row r="112" spans="1:14" ht="13.5">
      <c r="A112" s="17"/>
      <c r="B112" s="17"/>
      <c r="C112" s="19"/>
      <c r="D112" s="17"/>
      <c r="E112" s="17"/>
      <c r="F112" s="60"/>
      <c r="G112" s="60"/>
      <c r="H112" s="76">
        <f>SUM(H104:H111)</f>
        <v>-15023</v>
      </c>
      <c r="I112" s="76"/>
      <c r="J112" s="76">
        <f>SUM(J104:J111)</f>
        <v>-17264</v>
      </c>
      <c r="K112" s="60"/>
      <c r="L112" s="60"/>
      <c r="M112" s="60"/>
      <c r="N112" s="60"/>
    </row>
    <row r="113" spans="1:14" ht="13.5">
      <c r="A113" s="17"/>
      <c r="B113" s="17"/>
      <c r="C113" s="19"/>
      <c r="D113" s="17"/>
      <c r="E113" s="17"/>
      <c r="F113" s="60"/>
      <c r="G113" s="60"/>
      <c r="H113" s="76"/>
      <c r="I113" s="76"/>
      <c r="J113" s="76"/>
      <c r="K113" s="60"/>
      <c r="L113" s="60"/>
      <c r="M113" s="60"/>
      <c r="N113" s="60"/>
    </row>
    <row r="114" spans="1:14" ht="13.5">
      <c r="A114" s="17"/>
      <c r="B114" s="17"/>
      <c r="C114" s="69" t="s">
        <v>116</v>
      </c>
      <c r="D114" s="12" t="s">
        <v>117</v>
      </c>
      <c r="E114" s="12"/>
      <c r="F114" s="60"/>
      <c r="G114" s="60"/>
      <c r="H114" s="76">
        <f>'[1]bs'!AR60</f>
        <v>156622</v>
      </c>
      <c r="I114" s="76"/>
      <c r="J114" s="76">
        <v>156025</v>
      </c>
      <c r="K114" s="60"/>
      <c r="L114" s="60"/>
      <c r="M114" s="60"/>
      <c r="N114" s="60"/>
    </row>
    <row r="115" spans="1:14" ht="13.5">
      <c r="A115" s="17"/>
      <c r="B115" s="17"/>
      <c r="C115" s="69" t="s">
        <v>118</v>
      </c>
      <c r="D115" s="12" t="s">
        <v>119</v>
      </c>
      <c r="E115" s="12"/>
      <c r="F115" s="60"/>
      <c r="G115" s="60"/>
      <c r="H115" s="76">
        <f>'[1]bs'!AR63</f>
        <v>14556</v>
      </c>
      <c r="I115" s="76"/>
      <c r="J115" s="76">
        <v>14556</v>
      </c>
      <c r="K115" s="60"/>
      <c r="L115" s="60"/>
      <c r="M115" s="60"/>
      <c r="N115" s="60"/>
    </row>
    <row r="116" spans="1:14" ht="13.5">
      <c r="A116" s="17"/>
      <c r="B116" s="17"/>
      <c r="C116" s="69" t="s">
        <v>120</v>
      </c>
      <c r="D116" s="12" t="s">
        <v>121</v>
      </c>
      <c r="E116" s="12"/>
      <c r="F116" s="60"/>
      <c r="G116" s="60"/>
      <c r="H116" s="76">
        <f>'[1]bs'!AR64</f>
        <v>108374</v>
      </c>
      <c r="I116" s="76"/>
      <c r="J116" s="76">
        <v>105073</v>
      </c>
      <c r="K116" s="60"/>
      <c r="L116" s="60"/>
      <c r="M116" s="60"/>
      <c r="N116" s="60"/>
    </row>
    <row r="117" spans="1:14" ht="13.5">
      <c r="A117" s="17"/>
      <c r="B117" s="17"/>
      <c r="C117" s="69" t="s">
        <v>122</v>
      </c>
      <c r="D117" s="12" t="s">
        <v>123</v>
      </c>
      <c r="E117" s="12"/>
      <c r="F117" s="60"/>
      <c r="G117" s="60"/>
      <c r="H117" s="76">
        <f>'[1]bs'!AR65</f>
        <v>1268</v>
      </c>
      <c r="I117" s="76"/>
      <c r="J117" s="76">
        <v>1805</v>
      </c>
      <c r="K117" s="60"/>
      <c r="L117" s="60"/>
      <c r="M117" s="60"/>
      <c r="N117" s="60"/>
    </row>
    <row r="118" spans="1:14" ht="13.5">
      <c r="A118" s="17"/>
      <c r="B118" s="17"/>
      <c r="C118" s="69" t="s">
        <v>124</v>
      </c>
      <c r="D118" s="12" t="s">
        <v>125</v>
      </c>
      <c r="E118" s="12"/>
      <c r="F118" s="60"/>
      <c r="G118" s="60"/>
      <c r="H118" s="76">
        <f>'[1]bs'!AR66</f>
        <v>6838</v>
      </c>
      <c r="I118" s="76"/>
      <c r="J118" s="76">
        <v>6838</v>
      </c>
      <c r="K118" s="60"/>
      <c r="L118" s="60"/>
      <c r="M118" s="60"/>
      <c r="N118" s="60"/>
    </row>
    <row r="119" spans="1:16" ht="14.25" thickBot="1">
      <c r="A119" s="17"/>
      <c r="B119" s="17"/>
      <c r="C119" s="85"/>
      <c r="D119" s="12"/>
      <c r="E119" s="12"/>
      <c r="F119" s="60"/>
      <c r="G119" s="60"/>
      <c r="H119" s="81">
        <f>SUM(H112:H118)</f>
        <v>272635</v>
      </c>
      <c r="I119" s="76"/>
      <c r="J119" s="81">
        <f>SUM(J112:J118)</f>
        <v>267033</v>
      </c>
      <c r="K119" s="60"/>
      <c r="L119" s="60"/>
      <c r="M119" s="60"/>
      <c r="N119" s="60"/>
      <c r="P119" s="97"/>
    </row>
    <row r="120" spans="1:16" ht="14.25" thickTop="1">
      <c r="A120" s="17"/>
      <c r="B120" s="17"/>
      <c r="C120" s="85"/>
      <c r="D120" s="12"/>
      <c r="E120" s="12"/>
      <c r="F120" s="60"/>
      <c r="G120" s="60"/>
      <c r="H120" s="86"/>
      <c r="I120" s="86"/>
      <c r="J120" s="86">
        <f>+J101-J119</f>
        <v>0</v>
      </c>
      <c r="K120" s="60"/>
      <c r="L120" s="60"/>
      <c r="M120" s="60"/>
      <c r="N120" s="60"/>
      <c r="P120" s="83"/>
    </row>
    <row r="121" spans="1:12" ht="13.5">
      <c r="A121" s="17"/>
      <c r="B121" s="17"/>
      <c r="C121" s="85"/>
      <c r="D121" s="12"/>
      <c r="E121" s="12"/>
      <c r="F121" s="12"/>
      <c r="G121" s="12"/>
      <c r="H121" s="87"/>
      <c r="I121" s="87"/>
      <c r="J121" s="87"/>
      <c r="K121" s="12"/>
      <c r="L121" s="12"/>
    </row>
    <row r="122" spans="1:12" ht="14.25" thickBot="1">
      <c r="A122" s="17"/>
      <c r="B122" s="17"/>
      <c r="C122" s="69" t="s">
        <v>126</v>
      </c>
      <c r="D122" s="18" t="s">
        <v>128</v>
      </c>
      <c r="E122" s="12"/>
      <c r="F122" s="88"/>
      <c r="G122" s="12"/>
      <c r="H122" s="89" t="str">
        <f>(ROUND('[1]nta'!E17,2)&amp;" sen")</f>
        <v>-5.98 sen</v>
      </c>
      <c r="I122" s="90"/>
      <c r="J122" s="89" t="str">
        <f>(ROUND('[1]nta'!E38,2)&amp;" sen")</f>
        <v>-6.83 sen</v>
      </c>
      <c r="K122" s="18"/>
      <c r="L122" s="12"/>
    </row>
    <row r="123" s="91" customFormat="1" ht="15" thickTop="1">
      <c r="O123" s="92"/>
    </row>
    <row r="124" s="91" customFormat="1" ht="15">
      <c r="O124" s="92"/>
    </row>
    <row r="125" s="91" customFormat="1" ht="15">
      <c r="O125" s="92"/>
    </row>
    <row r="126" s="91" customFormat="1" ht="15">
      <c r="O126" s="92"/>
    </row>
    <row r="127" s="91" customFormat="1" ht="15">
      <c r="O127" s="92"/>
    </row>
    <row r="128" s="91" customFormat="1" ht="15">
      <c r="O128" s="92"/>
    </row>
    <row r="129" s="91" customFormat="1" ht="15">
      <c r="O129" s="92"/>
    </row>
    <row r="130" s="91" customFormat="1" ht="15">
      <c r="O130" s="92"/>
    </row>
    <row r="131" s="91" customFormat="1" ht="15">
      <c r="O131" s="92"/>
    </row>
    <row r="132" s="91" customFormat="1" ht="15">
      <c r="O132" s="92"/>
    </row>
    <row r="133" s="91" customFormat="1" ht="15">
      <c r="O133" s="92"/>
    </row>
    <row r="134" s="91" customFormat="1" ht="15">
      <c r="O134" s="92"/>
    </row>
    <row r="135" s="91" customFormat="1" ht="15">
      <c r="O135" s="92"/>
    </row>
    <row r="136" s="91" customFormat="1" ht="15">
      <c r="O136" s="92"/>
    </row>
    <row r="137" s="91" customFormat="1" ht="15">
      <c r="O137" s="92"/>
    </row>
    <row r="138" s="91" customFormat="1" ht="15">
      <c r="O138" s="92"/>
    </row>
    <row r="139" s="91" customFormat="1" ht="15">
      <c r="O139" s="92"/>
    </row>
    <row r="140" s="91" customFormat="1" ht="15">
      <c r="O140" s="92"/>
    </row>
    <row r="141" s="91" customFormat="1" ht="15">
      <c r="O141" s="92"/>
    </row>
    <row r="142" s="91" customFormat="1" ht="15">
      <c r="O142" s="92"/>
    </row>
    <row r="143" s="91" customFormat="1" ht="15">
      <c r="O143" s="92"/>
    </row>
    <row r="144" s="91" customFormat="1" ht="15">
      <c r="O144" s="92"/>
    </row>
    <row r="145" s="91" customFormat="1" ht="15">
      <c r="O145" s="92"/>
    </row>
    <row r="146" s="91" customFormat="1" ht="15">
      <c r="O146" s="92"/>
    </row>
    <row r="147" s="91" customFormat="1" ht="15">
      <c r="O147" s="92"/>
    </row>
    <row r="148" s="91" customFormat="1" ht="15">
      <c r="O148" s="92"/>
    </row>
    <row r="149" s="91" customFormat="1" ht="15">
      <c r="O149" s="92"/>
    </row>
    <row r="150" s="91" customFormat="1" ht="15">
      <c r="O150" s="92"/>
    </row>
    <row r="151" s="91" customFormat="1" ht="15">
      <c r="O151" s="92"/>
    </row>
    <row r="152" s="91" customFormat="1" ht="15">
      <c r="O152" s="92"/>
    </row>
    <row r="153" s="91" customFormat="1" ht="15">
      <c r="O153" s="92"/>
    </row>
    <row r="154" s="91" customFormat="1" ht="15">
      <c r="O154" s="92"/>
    </row>
    <row r="155" s="91" customFormat="1" ht="15">
      <c r="O155" s="92"/>
    </row>
    <row r="156" s="91" customFormat="1" ht="15">
      <c r="O156" s="92"/>
    </row>
    <row r="157" s="91" customFormat="1" ht="15">
      <c r="O157" s="92"/>
    </row>
    <row r="158" s="91" customFormat="1" ht="15">
      <c r="O158" s="92"/>
    </row>
    <row r="159" s="91" customFormat="1" ht="15">
      <c r="O159" s="92"/>
    </row>
    <row r="160" s="91" customFormat="1" ht="15">
      <c r="O160" s="92"/>
    </row>
    <row r="161" s="91" customFormat="1" ht="15">
      <c r="O161" s="92"/>
    </row>
    <row r="162" s="91" customFormat="1" ht="15">
      <c r="O162" s="92"/>
    </row>
    <row r="163" s="91" customFormat="1" ht="15">
      <c r="O163" s="92"/>
    </row>
    <row r="164" s="91" customFormat="1" ht="15">
      <c r="O164" s="92"/>
    </row>
    <row r="165" s="91" customFormat="1" ht="15">
      <c r="O165" s="92"/>
    </row>
    <row r="166" s="91" customFormat="1" ht="15">
      <c r="O166" s="92"/>
    </row>
    <row r="167" s="91" customFormat="1" ht="15">
      <c r="O167" s="92"/>
    </row>
    <row r="168" s="91" customFormat="1" ht="15">
      <c r="O168" s="92"/>
    </row>
    <row r="169" s="91" customFormat="1" ht="15">
      <c r="O169" s="92"/>
    </row>
    <row r="170" s="91" customFormat="1" ht="15">
      <c r="O170" s="92"/>
    </row>
    <row r="171" s="91" customFormat="1" ht="15">
      <c r="O171" s="92"/>
    </row>
    <row r="172" s="91" customFormat="1" ht="15">
      <c r="O172" s="92"/>
    </row>
    <row r="173" s="91" customFormat="1" ht="15">
      <c r="O173" s="92"/>
    </row>
    <row r="174" s="91" customFormat="1" ht="15">
      <c r="O174" s="92"/>
    </row>
    <row r="175" s="91" customFormat="1" ht="15">
      <c r="O175" s="92"/>
    </row>
    <row r="176" s="91" customFormat="1" ht="15">
      <c r="O176" s="92"/>
    </row>
    <row r="177" s="91" customFormat="1" ht="15">
      <c r="O177" s="92"/>
    </row>
    <row r="178" s="91" customFormat="1" ht="15">
      <c r="O178" s="92"/>
    </row>
    <row r="179" s="91" customFormat="1" ht="15">
      <c r="O179" s="92"/>
    </row>
    <row r="180" s="91" customFormat="1" ht="15">
      <c r="O180" s="92"/>
    </row>
    <row r="181" s="91" customFormat="1" ht="15">
      <c r="O181" s="92"/>
    </row>
    <row r="182" s="91" customFormat="1" ht="15">
      <c r="O182" s="92"/>
    </row>
    <row r="183" s="91" customFormat="1" ht="15">
      <c r="O183" s="92"/>
    </row>
    <row r="184" s="91" customFormat="1" ht="15">
      <c r="O184" s="92"/>
    </row>
    <row r="185" s="91" customFormat="1" ht="15">
      <c r="O185" s="92"/>
    </row>
    <row r="186" s="91" customFormat="1" ht="15">
      <c r="O186" s="92"/>
    </row>
    <row r="187" s="91" customFormat="1" ht="15">
      <c r="O187" s="92"/>
    </row>
    <row r="188" s="91" customFormat="1" ht="15">
      <c r="O188" s="92"/>
    </row>
    <row r="189" s="91" customFormat="1" ht="15">
      <c r="O189" s="92"/>
    </row>
    <row r="190" s="91" customFormat="1" ht="15">
      <c r="O190" s="92"/>
    </row>
    <row r="191" s="91" customFormat="1" ht="15">
      <c r="O191" s="92"/>
    </row>
    <row r="192" s="91" customFormat="1" ht="15">
      <c r="O192" s="92"/>
    </row>
    <row r="193" s="91" customFormat="1" ht="15">
      <c r="O193" s="92"/>
    </row>
    <row r="194" s="91" customFormat="1" ht="15">
      <c r="O194" s="92"/>
    </row>
    <row r="195" s="91" customFormat="1" ht="15">
      <c r="O195" s="92"/>
    </row>
    <row r="196" s="91" customFormat="1" ht="15">
      <c r="O196" s="92"/>
    </row>
    <row r="197" s="91" customFormat="1" ht="15">
      <c r="O197" s="92"/>
    </row>
    <row r="198" s="91" customFormat="1" ht="15">
      <c r="O198" s="92"/>
    </row>
    <row r="199" s="91" customFormat="1" ht="15">
      <c r="O199" s="92"/>
    </row>
    <row r="200" s="91" customFormat="1" ht="15">
      <c r="O200" s="92"/>
    </row>
    <row r="201" s="91" customFormat="1" ht="15">
      <c r="O201" s="92"/>
    </row>
    <row r="202" s="91" customFormat="1" ht="15">
      <c r="O202" s="92"/>
    </row>
    <row r="203" s="91" customFormat="1" ht="15">
      <c r="O203" s="92"/>
    </row>
    <row r="204" s="91" customFormat="1" ht="15">
      <c r="O204" s="92"/>
    </row>
    <row r="205" s="91" customFormat="1" ht="15">
      <c r="O205" s="92"/>
    </row>
    <row r="206" s="91" customFormat="1" ht="15">
      <c r="O206" s="92"/>
    </row>
    <row r="207" s="91" customFormat="1" ht="15">
      <c r="O207" s="92"/>
    </row>
    <row r="208" s="91" customFormat="1" ht="15">
      <c r="O208" s="92"/>
    </row>
    <row r="209" s="91" customFormat="1" ht="15">
      <c r="O209" s="92"/>
    </row>
    <row r="210" s="91" customFormat="1" ht="15">
      <c r="O210" s="92"/>
    </row>
    <row r="211" s="91" customFormat="1" ht="15">
      <c r="O211" s="92"/>
    </row>
    <row r="212" s="91" customFormat="1" ht="15">
      <c r="O212" s="92"/>
    </row>
    <row r="213" s="91" customFormat="1" ht="15">
      <c r="O213" s="92"/>
    </row>
    <row r="214" s="91" customFormat="1" ht="15">
      <c r="O214" s="92"/>
    </row>
    <row r="215" s="91" customFormat="1" ht="15">
      <c r="O215" s="92"/>
    </row>
    <row r="216" s="91" customFormat="1" ht="15">
      <c r="O216" s="92"/>
    </row>
    <row r="217" s="91" customFormat="1" ht="15">
      <c r="O217" s="92"/>
    </row>
    <row r="218" s="91" customFormat="1" ht="15">
      <c r="O218" s="92"/>
    </row>
    <row r="219" s="91" customFormat="1" ht="15">
      <c r="O219" s="92"/>
    </row>
    <row r="220" s="91" customFormat="1" ht="15">
      <c r="O220" s="92"/>
    </row>
    <row r="221" s="91" customFormat="1" ht="15">
      <c r="O221" s="92"/>
    </row>
    <row r="222" s="91" customFormat="1" ht="15">
      <c r="O222" s="92"/>
    </row>
    <row r="223" s="91" customFormat="1" ht="15">
      <c r="O223" s="92"/>
    </row>
    <row r="224" s="91" customFormat="1" ht="15">
      <c r="O224" s="92"/>
    </row>
    <row r="225" s="91" customFormat="1" ht="15">
      <c r="O225" s="92"/>
    </row>
    <row r="226" s="91" customFormat="1" ht="15">
      <c r="O226" s="92"/>
    </row>
    <row r="227" s="91" customFormat="1" ht="15">
      <c r="O227" s="92"/>
    </row>
    <row r="228" s="91" customFormat="1" ht="15">
      <c r="O228" s="92"/>
    </row>
    <row r="229" s="91" customFormat="1" ht="15">
      <c r="O229" s="92"/>
    </row>
    <row r="230" s="91" customFormat="1" ht="15">
      <c r="O230" s="92"/>
    </row>
    <row r="231" s="91" customFormat="1" ht="18.75" customHeight="1">
      <c r="O231" s="92"/>
    </row>
    <row r="232" s="91" customFormat="1" ht="15">
      <c r="O232" s="92"/>
    </row>
    <row r="233" s="91" customFormat="1" ht="15">
      <c r="O233" s="92"/>
    </row>
    <row r="234" s="91" customFormat="1" ht="15">
      <c r="O234" s="92"/>
    </row>
    <row r="235" s="91" customFormat="1" ht="15">
      <c r="O235" s="92"/>
    </row>
    <row r="236" s="91" customFormat="1" ht="15">
      <c r="O236" s="92"/>
    </row>
    <row r="237" s="91" customFormat="1" ht="15">
      <c r="O237" s="92"/>
    </row>
    <row r="238" s="91" customFormat="1" ht="15">
      <c r="O238" s="92"/>
    </row>
    <row r="239" s="91" customFormat="1" ht="15">
      <c r="O239" s="92"/>
    </row>
    <row r="240" s="91" customFormat="1" ht="15">
      <c r="O240" s="92"/>
    </row>
    <row r="241" s="91" customFormat="1" ht="15">
      <c r="O241" s="92"/>
    </row>
    <row r="242" s="91" customFormat="1" ht="15">
      <c r="O242" s="92"/>
    </row>
    <row r="243" s="91" customFormat="1" ht="15">
      <c r="O243" s="92"/>
    </row>
    <row r="244" s="91" customFormat="1" ht="15">
      <c r="O244" s="92"/>
    </row>
    <row r="245" s="91" customFormat="1" ht="15">
      <c r="O245" s="92"/>
    </row>
    <row r="246" s="91" customFormat="1" ht="15">
      <c r="O246" s="92"/>
    </row>
    <row r="247" s="91" customFormat="1" ht="15">
      <c r="O247" s="92"/>
    </row>
    <row r="248" s="91" customFormat="1" ht="15">
      <c r="O248" s="92"/>
    </row>
    <row r="249" s="91" customFormat="1" ht="15">
      <c r="O249" s="92"/>
    </row>
    <row r="250" s="91" customFormat="1" ht="15">
      <c r="O250" s="92"/>
    </row>
    <row r="251" s="91" customFormat="1" ht="15">
      <c r="O251" s="92"/>
    </row>
    <row r="252" s="91" customFormat="1" ht="15">
      <c r="O252" s="92"/>
    </row>
    <row r="253" s="91" customFormat="1" ht="15">
      <c r="O253" s="92"/>
    </row>
    <row r="254" s="91" customFormat="1" ht="15">
      <c r="O254" s="92"/>
    </row>
    <row r="255" s="91" customFormat="1" ht="15">
      <c r="O255" s="92"/>
    </row>
    <row r="256" s="91" customFormat="1" ht="15">
      <c r="O256" s="92"/>
    </row>
    <row r="257" s="91" customFormat="1" ht="15">
      <c r="O257" s="92"/>
    </row>
    <row r="258" s="91" customFormat="1" ht="15">
      <c r="O258" s="92"/>
    </row>
    <row r="259" s="91" customFormat="1" ht="15">
      <c r="O259" s="92"/>
    </row>
    <row r="260" s="91" customFormat="1" ht="15">
      <c r="O260" s="92"/>
    </row>
    <row r="261" s="91" customFormat="1" ht="15">
      <c r="O261" s="92"/>
    </row>
    <row r="262" s="91" customFormat="1" ht="15">
      <c r="O262" s="92"/>
    </row>
    <row r="263" s="91" customFormat="1" ht="15">
      <c r="O263" s="92"/>
    </row>
    <row r="264" s="91" customFormat="1" ht="15">
      <c r="O264" s="92"/>
    </row>
    <row r="265" s="91" customFormat="1" ht="15">
      <c r="O265" s="92"/>
    </row>
    <row r="266" s="91" customFormat="1" ht="15">
      <c r="O266" s="92"/>
    </row>
    <row r="267" s="91" customFormat="1" ht="15">
      <c r="O267" s="92"/>
    </row>
    <row r="268" s="91" customFormat="1" ht="15">
      <c r="O268" s="92"/>
    </row>
    <row r="269" s="91" customFormat="1" ht="15">
      <c r="O269" s="92"/>
    </row>
    <row r="270" s="91" customFormat="1" ht="15">
      <c r="O270" s="92"/>
    </row>
    <row r="271" s="91" customFormat="1" ht="15">
      <c r="O271" s="92"/>
    </row>
    <row r="272" s="91" customFormat="1" ht="15">
      <c r="O272" s="92"/>
    </row>
    <row r="273" s="91" customFormat="1" ht="15">
      <c r="O273" s="92"/>
    </row>
    <row r="274" s="91" customFormat="1" ht="15">
      <c r="O274" s="92"/>
    </row>
    <row r="275" s="91" customFormat="1" ht="15">
      <c r="O275" s="92"/>
    </row>
    <row r="276" s="91" customFormat="1" ht="15">
      <c r="O276" s="92"/>
    </row>
    <row r="277" s="91" customFormat="1" ht="15">
      <c r="O277" s="92"/>
    </row>
    <row r="278" s="91" customFormat="1" ht="15">
      <c r="O278" s="92"/>
    </row>
    <row r="279" s="91" customFormat="1" ht="15">
      <c r="O279" s="92"/>
    </row>
    <row r="280" s="91" customFormat="1" ht="15">
      <c r="O280" s="92"/>
    </row>
    <row r="281" s="91" customFormat="1" ht="15">
      <c r="O281" s="92"/>
    </row>
    <row r="282" s="91" customFormat="1" ht="15">
      <c r="O282" s="92"/>
    </row>
    <row r="283" s="91" customFormat="1" ht="15">
      <c r="O283" s="92"/>
    </row>
    <row r="284" s="91" customFormat="1" ht="15">
      <c r="O284" s="92"/>
    </row>
    <row r="285" s="91" customFormat="1" ht="15">
      <c r="O285" s="92"/>
    </row>
    <row r="286" s="91" customFormat="1" ht="15">
      <c r="O286" s="92"/>
    </row>
    <row r="287" s="91" customFormat="1" ht="15">
      <c r="O287" s="92"/>
    </row>
    <row r="288" s="91" customFormat="1" ht="15">
      <c r="O288" s="92"/>
    </row>
    <row r="289" s="91" customFormat="1" ht="15">
      <c r="O289" s="92"/>
    </row>
    <row r="290" s="91" customFormat="1" ht="15">
      <c r="O290" s="92"/>
    </row>
    <row r="291" s="91" customFormat="1" ht="15">
      <c r="O291" s="92"/>
    </row>
    <row r="292" s="91" customFormat="1" ht="15">
      <c r="O292" s="92"/>
    </row>
    <row r="293" s="91" customFormat="1" ht="15">
      <c r="O293" s="92"/>
    </row>
    <row r="294" s="91" customFormat="1" ht="15">
      <c r="O294" s="92"/>
    </row>
    <row r="295" s="91" customFormat="1" ht="15">
      <c r="O295" s="92"/>
    </row>
    <row r="296" s="91" customFormat="1" ht="15">
      <c r="O296" s="92"/>
    </row>
    <row r="297" s="91" customFormat="1" ht="15">
      <c r="O297" s="92"/>
    </row>
    <row r="298" s="91" customFormat="1" ht="15">
      <c r="O298" s="92"/>
    </row>
    <row r="299" s="91" customFormat="1" ht="15">
      <c r="O299" s="92"/>
    </row>
    <row r="300" s="91" customFormat="1" ht="15">
      <c r="O300" s="92"/>
    </row>
    <row r="301" s="91" customFormat="1" ht="15">
      <c r="O301" s="92"/>
    </row>
    <row r="302" s="91" customFormat="1" ht="15">
      <c r="O302" s="92"/>
    </row>
    <row r="303" s="91" customFormat="1" ht="15">
      <c r="O303" s="92"/>
    </row>
    <row r="304" s="91" customFormat="1" ht="15">
      <c r="O304" s="92"/>
    </row>
    <row r="305" s="91" customFormat="1" ht="15">
      <c r="O305" s="92"/>
    </row>
    <row r="306" s="91" customFormat="1" ht="15">
      <c r="O306" s="92"/>
    </row>
    <row r="307" s="91" customFormat="1" ht="15">
      <c r="O307" s="92"/>
    </row>
    <row r="308" s="91" customFormat="1" ht="15">
      <c r="O308" s="92"/>
    </row>
    <row r="309" s="91" customFormat="1" ht="15">
      <c r="O309" s="92"/>
    </row>
    <row r="310" s="91" customFormat="1" ht="15">
      <c r="O310" s="92"/>
    </row>
    <row r="311" s="91" customFormat="1" ht="15">
      <c r="O311" s="92"/>
    </row>
    <row r="312" s="91" customFormat="1" ht="15">
      <c r="O312" s="92"/>
    </row>
    <row r="313" s="91" customFormat="1" ht="15">
      <c r="O313" s="92"/>
    </row>
    <row r="314" s="91" customFormat="1" ht="15">
      <c r="O314" s="92"/>
    </row>
    <row r="315" s="91" customFormat="1" ht="15">
      <c r="O315" s="92"/>
    </row>
    <row r="316" s="91" customFormat="1" ht="15">
      <c r="O316" s="92"/>
    </row>
    <row r="317" s="91" customFormat="1" ht="15">
      <c r="O317" s="92"/>
    </row>
    <row r="318" s="91" customFormat="1" ht="15">
      <c r="O318" s="92"/>
    </row>
    <row r="319" s="91" customFormat="1" ht="15">
      <c r="O319" s="92"/>
    </row>
    <row r="320" s="91" customFormat="1" ht="15">
      <c r="O320" s="92"/>
    </row>
    <row r="321" s="91" customFormat="1" ht="15">
      <c r="O321" s="92"/>
    </row>
    <row r="322" s="91" customFormat="1" ht="15">
      <c r="O322" s="92"/>
    </row>
    <row r="323" s="91" customFormat="1" ht="15">
      <c r="O323" s="92"/>
    </row>
    <row r="324" s="91" customFormat="1" ht="15">
      <c r="O324" s="92"/>
    </row>
    <row r="325" s="91" customFormat="1" ht="15">
      <c r="O325" s="92"/>
    </row>
    <row r="326" s="91" customFormat="1" ht="15">
      <c r="O326" s="92"/>
    </row>
    <row r="327" s="91" customFormat="1" ht="15">
      <c r="O327" s="92"/>
    </row>
    <row r="328" s="91" customFormat="1" ht="15">
      <c r="O328" s="92"/>
    </row>
    <row r="329" s="91" customFormat="1" ht="15">
      <c r="O329" s="92"/>
    </row>
    <row r="330" s="91" customFormat="1" ht="15">
      <c r="O330" s="92"/>
    </row>
    <row r="331" spans="1:15" s="91" customFormat="1" ht="15">
      <c r="A331" s="93"/>
      <c r="B331" s="93"/>
      <c r="C331" s="93"/>
      <c r="D331" s="93"/>
      <c r="F331" s="94"/>
      <c r="G331" s="94"/>
      <c r="H331" s="94"/>
      <c r="I331" s="94"/>
      <c r="J331" s="94"/>
      <c r="K331" s="94"/>
      <c r="L331" s="94"/>
      <c r="M331" s="95"/>
      <c r="N331" s="95"/>
      <c r="O331" s="92"/>
    </row>
    <row r="332" spans="13:15" s="91" customFormat="1" ht="15">
      <c r="M332" s="96"/>
      <c r="N332" s="96"/>
      <c r="O332" s="92"/>
    </row>
    <row r="333" spans="13:15" s="91" customFormat="1" ht="15">
      <c r="M333" s="96"/>
      <c r="N333" s="96"/>
      <c r="O333" s="92"/>
    </row>
    <row r="334" spans="13:15" s="91" customFormat="1" ht="15">
      <c r="M334" s="96"/>
      <c r="N334" s="96"/>
      <c r="O334" s="92"/>
    </row>
    <row r="335" spans="13:15" s="91" customFormat="1" ht="15">
      <c r="M335" s="96"/>
      <c r="N335" s="96"/>
      <c r="O335" s="92"/>
    </row>
    <row r="336" spans="13:15" s="91" customFormat="1" ht="15">
      <c r="M336" s="96"/>
      <c r="N336" s="96"/>
      <c r="O336" s="92"/>
    </row>
    <row r="337" spans="13:15" s="91" customFormat="1" ht="15">
      <c r="M337" s="96"/>
      <c r="N337" s="96"/>
      <c r="O337" s="92"/>
    </row>
    <row r="338" spans="13:15" s="91" customFormat="1" ht="15">
      <c r="M338" s="96"/>
      <c r="N338" s="96"/>
      <c r="O338" s="92"/>
    </row>
    <row r="339" spans="13:15" s="91" customFormat="1" ht="15">
      <c r="M339" s="96"/>
      <c r="N339" s="96"/>
      <c r="O339" s="92"/>
    </row>
  </sheetData>
  <printOptions/>
  <pageMargins left="0.5" right="0.25" top="0.5" bottom="0.5" header="0.25" footer="0.25"/>
  <pageSetup horizontalDpi="300" verticalDpi="300" orientation="portrait" paperSize="9" scale="75" r:id="rId1"/>
  <headerFooter alignWithMargins="0">
    <oddFooter>&amp;Rpage &amp;Pof&amp;N</oddFooter>
  </headerFooter>
  <rowBreaks count="5" manualBreakCount="5">
    <brk id="66" max="255" man="1"/>
    <brk id="122" max="13" man="1"/>
    <brk id="181" max="13" man="1"/>
    <brk id="240" max="13" man="1"/>
    <brk id="30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KFB</dc:creator>
  <cp:keywords/>
  <dc:description/>
  <cp:lastModifiedBy>KUMPULAN FIMA BHD</cp:lastModifiedBy>
  <cp:lastPrinted>2002-10-04T08:15:07Z</cp:lastPrinted>
  <dcterms:created xsi:type="dcterms:W3CDTF">2002-08-16T08:02:11Z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